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respaldo ars\escritorio\Pag Web\avance cuenta publica 2019\EXCEL AVANCE GESTION 2019\II Inf Presupuestal AG 2019\"/>
    </mc:Choice>
  </mc:AlternateContent>
  <xr:revisionPtr revIDLastSave="0" documentId="8_{E0CCD39F-E081-4ABA-A102-342C112D24C0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EAI" sheetId="12" r:id="rId1"/>
    <sheet name="CLAS.ADMVA. (1)" sheetId="10" r:id="rId2"/>
    <sheet name="CLAS.ADMVA." sheetId="7" r:id="rId3"/>
    <sheet name="CTG" sheetId="1" r:id="rId4"/>
    <sheet name="COGC.C" sheetId="2" r:id="rId5"/>
    <sheet name="COG C.C.(2)" sheetId="3" r:id="rId6"/>
    <sheet name="COG C.C. (3)" sheetId="4" r:id="rId7"/>
    <sheet name="CFG" sheetId="5" r:id="rId8"/>
    <sheet name="FTE." sheetId="6" r:id="rId9"/>
    <sheet name="End Neto" sheetId="8" r:id="rId10"/>
    <sheet name="Int" sheetId="9" r:id="rId11"/>
  </sheets>
  <definedNames>
    <definedName name="_xlnm.Print_Area" localSheetId="7">CFG!$A$1:$J$43</definedName>
    <definedName name="_xlnm.Print_Area" localSheetId="2">'CLAS.ADMVA.'!$A$1:$J$35</definedName>
    <definedName name="_xlnm.Print_Area" localSheetId="1">'CLAS.ADMVA. (1)'!$A$1:$J$35</definedName>
    <definedName name="_xlnm.Print_Area" localSheetId="6">'COG C.C. (3)'!$A$1:$I$34</definedName>
    <definedName name="_xlnm.Print_Area" localSheetId="5">'COG C.C.(2)'!$A$1:$I$35</definedName>
    <definedName name="_xlnm.Print_Area" localSheetId="4">'COGC.C'!$A$1:$I$39</definedName>
    <definedName name="_xlnm.Print_Area" localSheetId="3">CTG!$A$1:$J$33</definedName>
    <definedName name="_xlnm.Print_Area" localSheetId="9">'End Neto'!$A$1:$E$28</definedName>
    <definedName name="_xlnm.Print_Area" localSheetId="8">FTE.!$A$1:$I$37</definedName>
    <definedName name="_xlnm.Print_Area" localSheetId="10">Int!$A$1:$C$31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2" i="12" l="1"/>
  <c r="I71" i="12" s="1"/>
  <c r="H72" i="12"/>
  <c r="G72" i="12"/>
  <c r="G71" i="12" s="1"/>
  <c r="H71" i="12"/>
  <c r="F71" i="12"/>
  <c r="E71" i="12"/>
  <c r="D71" i="12"/>
  <c r="H69" i="12"/>
  <c r="G69" i="12"/>
  <c r="E69" i="12"/>
  <c r="D69" i="12"/>
  <c r="H68" i="12"/>
  <c r="G68" i="12"/>
  <c r="E68" i="12"/>
  <c r="D68" i="12"/>
  <c r="H65" i="12"/>
  <c r="G65" i="12"/>
  <c r="E65" i="12"/>
  <c r="D65" i="12"/>
  <c r="H55" i="12"/>
  <c r="G55" i="12"/>
  <c r="F55" i="12"/>
  <c r="E55" i="12"/>
  <c r="D55" i="12"/>
  <c r="H21" i="12"/>
  <c r="G21" i="12"/>
  <c r="E21" i="12"/>
  <c r="D21" i="12"/>
  <c r="I18" i="12"/>
  <c r="I69" i="12" s="1"/>
  <c r="F18" i="12"/>
  <c r="F69" i="12" s="1"/>
  <c r="I16" i="12"/>
  <c r="I68" i="12" s="1"/>
  <c r="I65" i="12" s="1"/>
  <c r="F16" i="12"/>
  <c r="F68" i="12" s="1"/>
  <c r="F65" i="12" s="1"/>
  <c r="E74" i="12" l="1"/>
  <c r="G74" i="12"/>
  <c r="D74" i="12"/>
  <c r="H74" i="12"/>
  <c r="F74" i="12"/>
  <c r="I21" i="12"/>
  <c r="I55" i="12"/>
  <c r="I74" i="12" s="1"/>
  <c r="F21" i="12"/>
  <c r="F21" i="3"/>
  <c r="H9" i="3"/>
  <c r="G9" i="3"/>
  <c r="G18" i="2"/>
  <c r="H10" i="2"/>
  <c r="G10" i="2"/>
  <c r="F17" i="2" l="1"/>
  <c r="F16" i="2"/>
  <c r="F19" i="2"/>
  <c r="F20" i="2"/>
  <c r="F16" i="1" l="1"/>
  <c r="F12" i="1"/>
  <c r="H36" i="6" l="1"/>
  <c r="F18" i="6"/>
  <c r="I14" i="10" l="1"/>
  <c r="F13" i="3" l="1"/>
  <c r="F32" i="2"/>
  <c r="F24" i="2"/>
  <c r="D36" i="6"/>
  <c r="F30" i="6"/>
  <c r="I30" i="6" s="1"/>
  <c r="F26" i="6"/>
  <c r="I26" i="6" s="1"/>
  <c r="I22" i="6"/>
  <c r="I18" i="6"/>
  <c r="F10" i="6"/>
  <c r="I10" i="6" s="1"/>
  <c r="G36" i="6"/>
  <c r="E36" i="6"/>
  <c r="I36" i="6" l="1"/>
  <c r="F36" i="6"/>
  <c r="F26" i="10" l="1"/>
  <c r="I26" i="10" s="1"/>
  <c r="F39" i="5" l="1"/>
  <c r="I39" i="5" s="1"/>
  <c r="F40" i="5"/>
  <c r="I40" i="5" s="1"/>
  <c r="F41" i="5"/>
  <c r="I41" i="5" s="1"/>
  <c r="F38" i="5"/>
  <c r="I38" i="5" s="1"/>
  <c r="F29" i="5"/>
  <c r="I29" i="5" s="1"/>
  <c r="F30" i="5"/>
  <c r="I30" i="5" s="1"/>
  <c r="F31" i="5"/>
  <c r="I31" i="5" s="1"/>
  <c r="F32" i="5"/>
  <c r="I32" i="5" s="1"/>
  <c r="F33" i="5"/>
  <c r="I33" i="5" s="1"/>
  <c r="F34" i="5"/>
  <c r="I34" i="5" s="1"/>
  <c r="F35" i="5"/>
  <c r="I35" i="5" s="1"/>
  <c r="F36" i="5"/>
  <c r="I36" i="5" s="1"/>
  <c r="F28" i="5"/>
  <c r="I28" i="5" s="1"/>
  <c r="F21" i="5"/>
  <c r="I21" i="5" s="1"/>
  <c r="F22" i="5"/>
  <c r="I22" i="5" s="1"/>
  <c r="F23" i="5"/>
  <c r="I23" i="5" s="1"/>
  <c r="F24" i="5"/>
  <c r="I24" i="5" s="1"/>
  <c r="F25" i="5"/>
  <c r="I25" i="5" s="1"/>
  <c r="F26" i="5"/>
  <c r="I26" i="5" s="1"/>
  <c r="F20" i="5"/>
  <c r="I20" i="5" s="1"/>
  <c r="F12" i="5"/>
  <c r="I12" i="5" s="1"/>
  <c r="F13" i="5"/>
  <c r="I13" i="5" s="1"/>
  <c r="F14" i="5"/>
  <c r="I14" i="5" s="1"/>
  <c r="F15" i="5"/>
  <c r="I15" i="5" s="1"/>
  <c r="F16" i="5"/>
  <c r="I16" i="5" s="1"/>
  <c r="F17" i="5"/>
  <c r="I17" i="5" s="1"/>
  <c r="F18" i="5"/>
  <c r="I18" i="5" s="1"/>
  <c r="F11" i="5"/>
  <c r="I11" i="5" s="1"/>
  <c r="F23" i="10"/>
  <c r="I23" i="10" s="1"/>
  <c r="F20" i="10"/>
  <c r="I20" i="10" s="1"/>
  <c r="F17" i="10"/>
  <c r="I17" i="10" s="1"/>
  <c r="F15" i="10"/>
  <c r="I15" i="10" s="1"/>
  <c r="H12" i="10"/>
  <c r="H34" i="10" s="1"/>
  <c r="G12" i="10"/>
  <c r="G34" i="10" s="1"/>
  <c r="E12" i="10"/>
  <c r="E34" i="10" s="1"/>
  <c r="D12" i="10"/>
  <c r="D34" i="10" s="1"/>
  <c r="F12" i="10" l="1"/>
  <c r="F34" i="10" s="1"/>
  <c r="I10" i="5"/>
  <c r="I12" i="10"/>
  <c r="I34" i="10" s="1"/>
  <c r="D34" i="7"/>
  <c r="F12" i="7"/>
  <c r="C28" i="9"/>
  <c r="B28" i="9"/>
  <c r="C16" i="9"/>
  <c r="C30" i="9" s="1"/>
  <c r="B16" i="9"/>
  <c r="D25" i="8"/>
  <c r="C25" i="8"/>
  <c r="E23" i="8"/>
  <c r="E22" i="8"/>
  <c r="E21" i="8"/>
  <c r="E20" i="8"/>
  <c r="E19" i="8"/>
  <c r="E18" i="8"/>
  <c r="E17" i="8"/>
  <c r="D15" i="8"/>
  <c r="C15" i="8"/>
  <c r="E14" i="8"/>
  <c r="E13" i="8"/>
  <c r="E11" i="8"/>
  <c r="E10" i="8"/>
  <c r="E9" i="8"/>
  <c r="E8" i="8"/>
  <c r="B30" i="9" l="1"/>
  <c r="C27" i="8"/>
  <c r="D27" i="8"/>
  <c r="E15" i="8"/>
  <c r="E25" i="8"/>
  <c r="I12" i="7"/>
  <c r="D10" i="5"/>
  <c r="F28" i="4"/>
  <c r="I28" i="4" s="1"/>
  <c r="F27" i="4"/>
  <c r="I27" i="4" s="1"/>
  <c r="F26" i="4"/>
  <c r="I26" i="4" s="1"/>
  <c r="F25" i="4"/>
  <c r="I25" i="4" s="1"/>
  <c r="F24" i="4"/>
  <c r="I24" i="4" s="1"/>
  <c r="F23" i="4"/>
  <c r="I23" i="4" s="1"/>
  <c r="F22" i="4"/>
  <c r="I22" i="4" s="1"/>
  <c r="F20" i="4"/>
  <c r="I20" i="4" s="1"/>
  <c r="F19" i="4"/>
  <c r="I19" i="4" s="1"/>
  <c r="F18" i="4"/>
  <c r="I18" i="4" s="1"/>
  <c r="F16" i="4"/>
  <c r="I16" i="4" s="1"/>
  <c r="F15" i="4"/>
  <c r="I15" i="4" s="1"/>
  <c r="F14" i="4"/>
  <c r="I14" i="4" s="1"/>
  <c r="F13" i="4"/>
  <c r="I13" i="4" s="1"/>
  <c r="F12" i="4"/>
  <c r="I12" i="4" s="1"/>
  <c r="F11" i="4"/>
  <c r="I11" i="4" s="1"/>
  <c r="F10" i="4"/>
  <c r="I10" i="4" s="1"/>
  <c r="D9" i="4"/>
  <c r="F32" i="3"/>
  <c r="I32" i="3" s="1"/>
  <c r="F31" i="3"/>
  <c r="I31" i="3" s="1"/>
  <c r="F30" i="3"/>
  <c r="I30" i="3" s="1"/>
  <c r="F28" i="3"/>
  <c r="I28" i="3" s="1"/>
  <c r="F27" i="3"/>
  <c r="I27" i="3" s="1"/>
  <c r="F26" i="3"/>
  <c r="I26" i="3" s="1"/>
  <c r="I25" i="3"/>
  <c r="F24" i="3"/>
  <c r="I24" i="3" s="1"/>
  <c r="F23" i="3"/>
  <c r="I23" i="3" s="1"/>
  <c r="F22" i="3"/>
  <c r="I22" i="3" s="1"/>
  <c r="I21" i="3"/>
  <c r="F20" i="3"/>
  <c r="I20" i="3" s="1"/>
  <c r="F18" i="3"/>
  <c r="I18" i="3" s="1"/>
  <c r="F17" i="3"/>
  <c r="I17" i="3" s="1"/>
  <c r="F16" i="3"/>
  <c r="I16" i="3" s="1"/>
  <c r="F15" i="3"/>
  <c r="I15" i="3" s="1"/>
  <c r="F14" i="3"/>
  <c r="I14" i="3" s="1"/>
  <c r="I13" i="3"/>
  <c r="F12" i="3"/>
  <c r="I12" i="3" s="1"/>
  <c r="F11" i="3"/>
  <c r="I11" i="3" s="1"/>
  <c r="F10" i="3"/>
  <c r="I10" i="3" s="1"/>
  <c r="E9" i="3"/>
  <c r="D9" i="3"/>
  <c r="G28" i="2"/>
  <c r="F37" i="2"/>
  <c r="I37" i="2" s="1"/>
  <c r="F36" i="2"/>
  <c r="I36" i="2" s="1"/>
  <c r="F35" i="2"/>
  <c r="I35" i="2" s="1"/>
  <c r="F34" i="2"/>
  <c r="I34" i="2" s="1"/>
  <c r="F33" i="2"/>
  <c r="I33" i="2" s="1"/>
  <c r="I32" i="2"/>
  <c r="F31" i="2"/>
  <c r="I31" i="2" s="1"/>
  <c r="F30" i="2"/>
  <c r="I30" i="2" s="1"/>
  <c r="F29" i="2"/>
  <c r="I29" i="2" s="1"/>
  <c r="F27" i="2"/>
  <c r="I27" i="2" s="1"/>
  <c r="I26" i="2"/>
  <c r="F25" i="2"/>
  <c r="I25" i="2" s="1"/>
  <c r="I24" i="2"/>
  <c r="F23" i="2"/>
  <c r="I23" i="2" s="1"/>
  <c r="F22" i="2"/>
  <c r="I22" i="2" s="1"/>
  <c r="F21" i="2"/>
  <c r="I21" i="2" s="1"/>
  <c r="I20" i="2"/>
  <c r="I19" i="2"/>
  <c r="I17" i="2"/>
  <c r="I16" i="2"/>
  <c r="I15" i="2"/>
  <c r="I14" i="2"/>
  <c r="I13" i="2"/>
  <c r="I12" i="2"/>
  <c r="I11" i="2"/>
  <c r="E10" i="2"/>
  <c r="D10" i="2"/>
  <c r="E32" i="1"/>
  <c r="G32" i="1"/>
  <c r="H32" i="1"/>
  <c r="D32" i="1"/>
  <c r="F28" i="1"/>
  <c r="I28" i="1" s="1"/>
  <c r="F24" i="1"/>
  <c r="I24" i="1" s="1"/>
  <c r="F20" i="1"/>
  <c r="I20" i="1" s="1"/>
  <c r="I16" i="1"/>
  <c r="E34" i="7"/>
  <c r="G34" i="7"/>
  <c r="H34" i="7"/>
  <c r="F13" i="7"/>
  <c r="F14" i="7"/>
  <c r="I14" i="7" s="1"/>
  <c r="F15" i="7"/>
  <c r="I15" i="7" s="1"/>
  <c r="F16" i="7"/>
  <c r="I16" i="7" s="1"/>
  <c r="F17" i="7"/>
  <c r="I17" i="7" s="1"/>
  <c r="F18" i="7"/>
  <c r="I18" i="7" s="1"/>
  <c r="F19" i="7"/>
  <c r="I19" i="7" s="1"/>
  <c r="F20" i="7"/>
  <c r="I20" i="7" s="1"/>
  <c r="I21" i="7"/>
  <c r="E37" i="5"/>
  <c r="F37" i="5"/>
  <c r="G37" i="5"/>
  <c r="H37" i="5"/>
  <c r="I37" i="5"/>
  <c r="D37" i="5"/>
  <c r="E27" i="5"/>
  <c r="F27" i="5"/>
  <c r="G27" i="5"/>
  <c r="H27" i="5"/>
  <c r="I27" i="5"/>
  <c r="D27" i="5"/>
  <c r="E19" i="5"/>
  <c r="F19" i="5"/>
  <c r="G19" i="5"/>
  <c r="H19" i="5"/>
  <c r="I19" i="5"/>
  <c r="D19" i="5"/>
  <c r="E10" i="5"/>
  <c r="F10" i="5"/>
  <c r="G10" i="5"/>
  <c r="H10" i="5"/>
  <c r="E21" i="4"/>
  <c r="G21" i="4"/>
  <c r="H21" i="4"/>
  <c r="D21" i="4"/>
  <c r="E17" i="4"/>
  <c r="G17" i="4"/>
  <c r="H17" i="4"/>
  <c r="D17" i="4"/>
  <c r="E9" i="4"/>
  <c r="G9" i="4"/>
  <c r="G32" i="4" s="1"/>
  <c r="H9" i="4"/>
  <c r="H32" i="4" s="1"/>
  <c r="E29" i="3"/>
  <c r="G29" i="3"/>
  <c r="H29" i="3"/>
  <c r="D29" i="3"/>
  <c r="E19" i="3"/>
  <c r="G19" i="3"/>
  <c r="H19" i="3"/>
  <c r="D19" i="3"/>
  <c r="E28" i="2"/>
  <c r="H28" i="2"/>
  <c r="D28" i="2"/>
  <c r="E18" i="2"/>
  <c r="H18" i="2"/>
  <c r="D18" i="2"/>
  <c r="F19" i="3" l="1"/>
  <c r="I42" i="5"/>
  <c r="G38" i="2"/>
  <c r="F18" i="2"/>
  <c r="I18" i="2" s="1"/>
  <c r="E38" i="2"/>
  <c r="E27" i="8"/>
  <c r="F28" i="2"/>
  <c r="I28" i="2" s="1"/>
  <c r="D34" i="3"/>
  <c r="F10" i="2"/>
  <c r="I10" i="2" s="1"/>
  <c r="E32" i="4"/>
  <c r="F17" i="4"/>
  <c r="I17" i="4" s="1"/>
  <c r="H34" i="3"/>
  <c r="F29" i="3"/>
  <c r="I29" i="3" s="1"/>
  <c r="H42" i="5"/>
  <c r="D42" i="5"/>
  <c r="E34" i="3"/>
  <c r="G42" i="5"/>
  <c r="F32" i="1"/>
  <c r="I12" i="1"/>
  <c r="I32" i="1" s="1"/>
  <c r="F21" i="4"/>
  <c r="I21" i="4" s="1"/>
  <c r="E42" i="5"/>
  <c r="I19" i="3"/>
  <c r="D32" i="4"/>
  <c r="F34" i="7"/>
  <c r="G34" i="3"/>
  <c r="F42" i="5"/>
  <c r="F9" i="3"/>
  <c r="F9" i="4"/>
  <c r="H38" i="2"/>
  <c r="D38" i="2"/>
  <c r="I13" i="7"/>
  <c r="I34" i="7" s="1"/>
  <c r="H33" i="4" l="1"/>
  <c r="E33" i="4"/>
  <c r="G33" i="4"/>
  <c r="D33" i="4"/>
  <c r="F38" i="2"/>
  <c r="I38" i="2"/>
  <c r="F32" i="4"/>
  <c r="I9" i="4"/>
  <c r="I32" i="4" s="1"/>
  <c r="I9" i="3"/>
  <c r="I34" i="3" s="1"/>
  <c r="F34" i="3"/>
  <c r="F33" i="4" l="1"/>
  <c r="I33" i="4"/>
</calcChain>
</file>

<file path=xl/sharedStrings.xml><?xml version="1.0" encoding="utf-8"?>
<sst xmlns="http://schemas.openxmlformats.org/spreadsheetml/2006/main" count="393" uniqueCount="227">
  <si>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</si>
  <si>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</si>
  <si>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</si>
  <si>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</si>
  <si>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</si>
  <si>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</si>
  <si>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</si>
  <si>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</si>
  <si>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</si>
  <si>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</si>
  <si>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</si>
  <si>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</si>
  <si>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</si>
  <si>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</si>
  <si>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</si>
  <si>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</si>
  <si>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</si>
  <si>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</si>
  <si>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Clasificación por Objeto del Gasto (Capítulo y Concepto)</t>
  </si>
  <si>
    <t>Egresos</t>
  </si>
  <si>
    <t xml:space="preserve">   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</si>
  <si>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</si>
  <si>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</si>
  <si>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</si>
  <si>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</si>
  <si>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</si>
  <si>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</si>
  <si>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</si>
  <si>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</si>
  <si>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</si>
  <si>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</si>
  <si>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</si>
  <si>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</si>
  <si>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</si>
  <si>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</si>
  <si>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</si>
  <si>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</si>
  <si>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</si>
  <si>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</si>
  <si>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</si>
  <si>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</si>
  <si>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</si>
  <si>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</si>
  <si>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</si>
  <si>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</si>
  <si>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</si>
  <si>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</si>
  <si>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</si>
  <si>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Total del Gasto hoja 1 de 3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</si>
  <si>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</si>
  <si>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</si>
  <si>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</si>
  <si>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</si>
  <si>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</si>
  <si>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</si>
  <si>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</si>
  <si>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</si>
  <si>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</si>
  <si>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</si>
  <si>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</si>
  <si>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</si>
  <si>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</si>
  <si>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</si>
  <si>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</si>
  <si>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</si>
  <si>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</si>
  <si>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</si>
  <si>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</si>
  <si>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</si>
  <si>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</si>
  <si>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</si>
  <si>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</si>
  <si>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Total del Gasto hoja 2 de 3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</si>
  <si>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</si>
  <si>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</si>
  <si>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</si>
  <si>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</si>
  <si>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</si>
  <si>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</si>
  <si>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</si>
  <si>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</si>
  <si>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</si>
  <si>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</si>
  <si>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</si>
  <si>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</si>
  <si>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</si>
  <si>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</si>
  <si>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</si>
  <si>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</si>
  <si>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</si>
  <si>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</si>
  <si>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</si>
  <si>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 hoja 3 de 3</t>
  </si>
  <si>
    <t>Total del Gasto Clasificación por Objeto del Gasto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</si>
  <si>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</si>
  <si>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</si>
  <si>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</si>
  <si>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</si>
  <si>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</si>
  <si>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</si>
  <si>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</si>
  <si>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</si>
  <si>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</si>
  <si>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</si>
  <si>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</si>
  <si>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</si>
  <si>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</si>
  <si>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</si>
  <si>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</si>
  <si>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</si>
  <si>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</si>
  <si>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</si>
  <si>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</si>
  <si>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</si>
  <si>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</si>
  <si>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</si>
  <si>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</si>
  <si>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</si>
  <si>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</si>
  <si>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</si>
  <si>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</si>
  <si>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</si>
  <si>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</si>
  <si>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</si>
  <si>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</si>
  <si>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</si>
  <si>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Clasificación por Fuente de Financiamiento</t>
  </si>
  <si>
    <t>Recursos Fiscales</t>
  </si>
  <si>
    <t xml:space="preserve">Total del Gasto </t>
  </si>
  <si>
    <t>Clasificación Administrativa</t>
  </si>
  <si>
    <t>Unidad Administrativa 1</t>
  </si>
  <si>
    <t>Unidad Administrativa 2</t>
  </si>
  <si>
    <t>Unidad Administrativa 3</t>
  </si>
  <si>
    <t>Unidad Administrativa 4</t>
  </si>
  <si>
    <t>Unidad Administrativa 5</t>
  </si>
  <si>
    <t>Unidad Administrativa 6</t>
  </si>
  <si>
    <t>Unidad Administrativa 7</t>
  </si>
  <si>
    <t>Unidad Administrativa 8</t>
  </si>
  <si>
    <t>Unidad Administrativa 9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</si>
  <si>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</si>
  <si>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</si>
  <si>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</si>
  <si>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</si>
  <si>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</si>
  <si>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</si>
  <si>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</si>
  <si>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</si>
  <si>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</si>
  <si>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 xml:space="preserve">Crédito No. </t>
  </si>
  <si>
    <t xml:space="preserve"> </t>
  </si>
  <si>
    <t>Total Créditos Bancarios</t>
  </si>
  <si>
    <t>Otros Instrumentos de Deuda</t>
  </si>
  <si>
    <t xml:space="preserve">Tipo de Instrumento </t>
  </si>
  <si>
    <t>Tipo de Instrumento</t>
  </si>
  <si>
    <t>Total Otros Instrumentos de Deuda</t>
  </si>
  <si>
    <t>TOTAL</t>
  </si>
  <si>
    <t>Intereses de la Deuda</t>
  </si>
  <si>
    <t>Total de Intereses de Créditos Bancarios</t>
  </si>
  <si>
    <t>Total de Intereses de Otros Instrumentos de Deuda</t>
  </si>
  <si>
    <t>Poder Ejecutivo</t>
  </si>
  <si>
    <t>Administración Pública Centralizada</t>
  </si>
  <si>
    <t>Administración Pública Descentralizada</t>
  </si>
  <si>
    <t>Poder Legislativo</t>
  </si>
  <si>
    <t>Poder Judicial</t>
  </si>
  <si>
    <t>Organos Autónomos</t>
  </si>
  <si>
    <t>Municipios</t>
  </si>
  <si>
    <t>Otros recursos</t>
  </si>
  <si>
    <t>Otros Recursos de Transferencias Federales Etiquetadas</t>
  </si>
  <si>
    <t>Recursos Federales NE</t>
  </si>
  <si>
    <t>Recursos Estatales NE</t>
  </si>
  <si>
    <t>Recursos Federales E</t>
  </si>
  <si>
    <t>Unidad Administrativa 69</t>
  </si>
  <si>
    <t xml:space="preserve">Clasificación Administrativa </t>
  </si>
  <si>
    <t xml:space="preserve">Clasificación por Objeto del Gasto (Capítulo y Concepto) </t>
  </si>
  <si>
    <t xml:space="preserve">  Estado Analítico del Ejercicio del Presupuesto de Egresos</t>
  </si>
  <si>
    <t xml:space="preserve"> Estado Analítico del Ejercicio del Presupuesto de Egresos</t>
  </si>
  <si>
    <t>NO APLICA</t>
  </si>
  <si>
    <t>Avance de Gestión Financiera 2019</t>
  </si>
  <si>
    <t xml:space="preserve">                                   Instituto de Cultura Física y Deporte del Estado de Zacatecas                  </t>
  </si>
  <si>
    <t xml:space="preserve">                       Instituto de Cultura Física y Deporte del Estado de Zacatecas         </t>
  </si>
  <si>
    <t xml:space="preserve">                   Instituto de Cultura Física y Deporte del Estado de Zacatecas    </t>
  </si>
  <si>
    <t xml:space="preserve">                    Instituto de Cultura Física y Deporte del Estado de Zacatecas      </t>
  </si>
  <si>
    <t xml:space="preserve">                 Instituto de Cultura Física y Deporte del Estado de Zacatecas   </t>
  </si>
  <si>
    <t xml:space="preserve">                Instituto de Cultura Física y Deporte del Estado de Zacatecas   </t>
  </si>
  <si>
    <t xml:space="preserve">                Instituto de Cultura Física y Deporte del Estado de Zacatecas  </t>
  </si>
  <si>
    <t xml:space="preserve">                                  Instituto de Cultura Física y Deporte del Estado de Zacatecas      </t>
  </si>
  <si>
    <t>Del 1 de Enero al 30 de Junio de 2019</t>
  </si>
  <si>
    <t>Instituto de Cultura Fisica y Deporte del Estado de Zacatecas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</si>
  <si>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</si>
  <si>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</si>
  <si>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</si>
  <si>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</si>
  <si>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</si>
  <si>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</si>
  <si>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</si>
  <si>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</si>
  <si>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</si>
  <si>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</si>
  <si>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</si>
  <si>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</si>
  <si>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</si>
  <si>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</si>
  <si>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</si>
  <si>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</si>
  <si>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</si>
  <si>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</si>
  <si>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</si>
  <si>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</si>
  <si>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</si>
  <si>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 y  Jubilaciones</t>
  </si>
  <si>
    <t>Ingresos Derivados de Financiamientos</t>
  </si>
  <si>
    <t>Total</t>
  </si>
  <si>
    <t>Ingresos excedentes</t>
  </si>
  <si>
    <t>Presupuestaria /1</t>
  </si>
  <si>
    <t>Estado Analítico de Ingresos
Por Fuente de Financiamiento</t>
  </si>
  <si>
    <t xml:space="preserve">Ingresos del Poder Ejecutivo Federal o Estatal y de los Municipios 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</si>
  <si>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</si>
  <si>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</si>
  <si>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 Aportaciones, Convenios, Incentivos Derivados de la Colaboración Fiscal y Fondos Distintos de Aportaciones.</t>
  </si>
  <si>
    <t>Transferencias, Asignaciones, Subsidios y Subvenciones, y Pensiones y Jubilaciones.</t>
  </si>
  <si>
    <t>Ingresos de los Entes Públicos de los Poderes Legislativo y Judicial, de los Órganos Autónomos y del Sector Paraestatal o Paramunicipal, así  como de las Empresas Productivas del Estado</t>
  </si>
  <si>
    <r>
      <t>Ingresos por Ventas de Bienes, Prestación de  Servicios y otros Ingresos</t>
    </r>
    <r>
      <rPr>
        <vertAlign val="superscript"/>
        <sz val="8"/>
        <rFont val="Arial"/>
        <family val="2"/>
      </rPr>
      <t>3</t>
    </r>
  </si>
  <si>
    <t>Transferencias, Asignaciones, Subsidios y Subvenciones, y Pensiones y Jubilaciones</t>
  </si>
  <si>
    <r>
      <t xml:space="preserve">1 </t>
    </r>
    <r>
      <rPr>
        <sz val="8"/>
        <rFont val="Arial"/>
        <family val="2"/>
      </rPr>
      <t xml:space="preserve"> Incluye intereses que generan las cuentas bancarias de los entes públicos en productos.</t>
    </r>
  </si>
  <si>
    <r>
      <t xml:space="preserve">2 </t>
    </r>
    <r>
      <rPr>
        <sz val="8"/>
        <rFont val="Arial"/>
        <family val="2"/>
      </rPr>
      <t xml:space="preserve"> Incluye donativos en efectivo del Poder Ejecutivo, entre otros aprovechamientos.</t>
    </r>
  </si>
  <si>
    <r>
      <t xml:space="preserve">3 </t>
    </r>
    <r>
      <rPr>
        <sz val="8"/>
        <rFont val="Arial"/>
        <family val="2"/>
      </rPr>
      <t xml:space="preserve"> Se refiere a los ingresos propios obtenidos por los Poderes Legislativos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</si>
  <si>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Presupuestaria 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</si>
</sst>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General_)"/>
    <numFmt numFmtId="165" formatCode="#,##0.000000000000"/>
    <numFmt numFmtId="166" formatCode="_(* #,##0_);_(* \(#,##0\);_(* &quot;-&quot;??_);_(@_)"/>
    <numFmt numFmtId="167" formatCode="\-#,##0;\(#,##0,###\)"/>
    <numFmt numFmtId="168" formatCode="#,##0;\(#,##0,###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i/>
      <sz val="8"/>
      <color theme="1"/>
      <name val="Arial"/>
      <family val="2"/>
    </font>
    <font>
      <sz val="25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Calibri"/>
      <family val="2"/>
      <scheme val="minor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5">
    <border>
      <left/>
      <right/>
      <top/>
      <bottom/>
      <diagonal/>
    </border>
    <border>
      <left style="medium">
        <color rgb="FF006600"/>
      </left>
      <right/>
      <top style="medium">
        <color rgb="FF006600"/>
      </top>
      <bottom/>
      <diagonal/>
    </border>
    <border>
      <left/>
      <right/>
      <top style="medium">
        <color rgb="FF006600"/>
      </top>
      <bottom/>
      <diagonal/>
    </border>
    <border>
      <left/>
      <right style="medium">
        <color rgb="FF006600"/>
      </right>
      <top style="medium">
        <color rgb="FF006600"/>
      </top>
      <bottom/>
      <diagonal/>
    </border>
    <border>
      <left style="medium">
        <color rgb="FF006600"/>
      </left>
      <right/>
      <top/>
      <bottom/>
      <diagonal/>
    </border>
    <border>
      <left/>
      <right style="medium">
        <color rgb="FF006600"/>
      </right>
      <top/>
      <bottom/>
      <diagonal/>
    </border>
    <border>
      <left style="medium">
        <color rgb="FF006600"/>
      </left>
      <right/>
      <top/>
      <bottom style="medium">
        <color rgb="FF006600"/>
      </bottom>
      <diagonal/>
    </border>
    <border>
      <left/>
      <right/>
      <top/>
      <bottom style="medium">
        <color rgb="FF006600"/>
      </bottom>
      <diagonal/>
    </border>
    <border>
      <left/>
      <right style="medium">
        <color rgb="FF006600"/>
      </right>
      <top/>
      <bottom style="medium">
        <color rgb="FF0066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/>
      <top style="medium">
        <color rgb="FF006600"/>
      </top>
      <bottom style="thin">
        <color theme="0"/>
      </bottom>
      <diagonal/>
    </border>
    <border>
      <left style="thin">
        <color indexed="64"/>
      </left>
      <right/>
      <top style="medium">
        <color theme="0"/>
      </top>
      <bottom/>
      <diagonal/>
    </border>
    <border>
      <left/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</borders>
  <cellStyleXfs count="6">
    <xf numFmtId="0" fontId="0" fillId="0" borderId="0"/>
    <xf numFmtId="164" fontId="8" fillId="0" borderId="0"/>
    <xf numFmtId="43" fontId="9" fillId="0" borderId="0" applyFont="0" applyFill="0" applyBorder="0" applyAlignment="0" applyProtection="0"/>
    <xf numFmtId="0" fontId="8" fillId="0" borderId="0"/>
    <xf numFmtId="0" fontId="1" fillId="0" borderId="0"/>
    <xf numFmtId="43" fontId="9" fillId="0" borderId="0" applyFont="0" applyFill="0" applyBorder="0" applyAlignment="0" applyProtection="0"/>
  </cellStyleXfs>
  <cellXfs count="229">
    <xf numFmtId="0" fontId="0" fillId="0" borderId="0" xfId="0"/>
    <xf numFmtId="0" fontId="4" fillId="0" borderId="0" xfId="0" applyFont="1" applyFill="1"/>
    <xf numFmtId="0" fontId="0" fillId="2" borderId="0" xfId="0" applyFill="1"/>
    <xf numFmtId="0" fontId="5" fillId="3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justify" vertical="center" wrapText="1"/>
    </xf>
    <xf numFmtId="0" fontId="6" fillId="2" borderId="11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horizontal="justify" vertical="center" wrapText="1"/>
    </xf>
    <xf numFmtId="0" fontId="6" fillId="0" borderId="14" xfId="0" applyFont="1" applyBorder="1"/>
    <xf numFmtId="0" fontId="6" fillId="0" borderId="15" xfId="0" applyFont="1" applyBorder="1"/>
    <xf numFmtId="0" fontId="7" fillId="2" borderId="14" xfId="0" applyFont="1" applyFill="1" applyBorder="1" applyAlignment="1">
      <alignment horizontal="justify" vertical="center" wrapText="1"/>
    </xf>
    <xf numFmtId="3" fontId="6" fillId="2" borderId="15" xfId="0" applyNumberFormat="1" applyFont="1" applyFill="1" applyBorder="1" applyAlignment="1">
      <alignment horizontal="right" vertical="center" wrapText="1"/>
    </xf>
    <xf numFmtId="0" fontId="6" fillId="2" borderId="14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justify" vertical="center" wrapText="1"/>
    </xf>
    <xf numFmtId="0" fontId="6" fillId="0" borderId="0" xfId="0" applyFont="1"/>
    <xf numFmtId="0" fontId="7" fillId="2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7" fillId="2" borderId="16" xfId="0" applyFont="1" applyFill="1" applyBorder="1" applyAlignment="1">
      <alignment horizontal="justify" vertical="center" wrapText="1"/>
    </xf>
    <xf numFmtId="0" fontId="7" fillId="2" borderId="17" xfId="0" applyFont="1" applyFill="1" applyBorder="1" applyAlignment="1">
      <alignment horizontal="justify" vertical="center" wrapText="1"/>
    </xf>
    <xf numFmtId="3" fontId="6" fillId="2" borderId="18" xfId="0" applyNumberFormat="1" applyFont="1" applyFill="1" applyBorder="1" applyAlignment="1">
      <alignment horizontal="justify" vertical="center" wrapText="1"/>
    </xf>
    <xf numFmtId="0" fontId="2" fillId="2" borderId="0" xfId="0" applyFont="1" applyFill="1"/>
    <xf numFmtId="3" fontId="7" fillId="2" borderId="18" xfId="0" applyNumberFormat="1" applyFont="1" applyFill="1" applyBorder="1" applyAlignment="1">
      <alignment horizontal="right" vertical="center" wrapText="1"/>
    </xf>
    <xf numFmtId="0" fontId="2" fillId="0" borderId="0" xfId="0" applyFont="1"/>
    <xf numFmtId="3" fontId="6" fillId="0" borderId="0" xfId="0" applyNumberFormat="1" applyFont="1"/>
    <xf numFmtId="3" fontId="7" fillId="2" borderId="19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0" fillId="2" borderId="1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3" fontId="7" fillId="2" borderId="15" xfId="0" applyNumberFormat="1" applyFont="1" applyFill="1" applyBorder="1" applyAlignment="1">
      <alignment horizontal="right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21" xfId="0" applyFont="1" applyFill="1" applyBorder="1" applyAlignment="1">
      <alignment horizontal="justify" vertical="center" wrapText="1"/>
    </xf>
    <xf numFmtId="3" fontId="7" fillId="2" borderId="22" xfId="0" applyNumberFormat="1" applyFont="1" applyFill="1" applyBorder="1" applyAlignment="1">
      <alignment vertical="center" wrapText="1"/>
    </xf>
    <xf numFmtId="3" fontId="0" fillId="2" borderId="0" xfId="0" applyNumberFormat="1" applyFill="1"/>
    <xf numFmtId="3" fontId="7" fillId="2" borderId="24" xfId="0" applyNumberFormat="1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justify" vertical="center" wrapText="1"/>
    </xf>
    <xf numFmtId="0" fontId="0" fillId="2" borderId="0" xfId="0" applyFill="1" applyAlignment="1">
      <alignment vertical="top"/>
    </xf>
    <xf numFmtId="3" fontId="7" fillId="2" borderId="15" xfId="0" applyNumberFormat="1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0" fontId="6" fillId="2" borderId="13" xfId="0" applyFont="1" applyFill="1" applyBorder="1" applyAlignment="1">
      <alignment horizontal="left" vertical="top"/>
    </xf>
    <xf numFmtId="0" fontId="6" fillId="2" borderId="14" xfId="0" applyFont="1" applyFill="1" applyBorder="1" applyAlignment="1">
      <alignment horizontal="justify" vertical="top"/>
    </xf>
    <xf numFmtId="3" fontId="6" fillId="2" borderId="15" xfId="0" applyNumberFormat="1" applyFont="1" applyFill="1" applyBorder="1" applyAlignment="1">
      <alignment horizontal="right" vertical="top" wrapText="1"/>
    </xf>
    <xf numFmtId="0" fontId="2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7" fillId="2" borderId="20" xfId="0" applyFont="1" applyFill="1" applyBorder="1" applyAlignment="1">
      <alignment horizontal="left" vertical="top"/>
    </xf>
    <xf numFmtId="0" fontId="7" fillId="2" borderId="21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5" fillId="3" borderId="23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justify" vertical="top" wrapText="1"/>
    </xf>
    <xf numFmtId="0" fontId="6" fillId="2" borderId="14" xfId="0" applyFont="1" applyFill="1" applyBorder="1" applyAlignment="1">
      <alignment horizontal="justify" vertical="top" wrapText="1"/>
    </xf>
    <xf numFmtId="0" fontId="7" fillId="2" borderId="14" xfId="0" applyFont="1" applyFill="1" applyBorder="1" applyAlignment="1">
      <alignment horizontal="justify" vertical="top" wrapText="1"/>
    </xf>
    <xf numFmtId="0" fontId="7" fillId="2" borderId="20" xfId="0" applyFont="1" applyFill="1" applyBorder="1" applyAlignment="1">
      <alignment horizontal="justify" vertical="top" wrapText="1"/>
    </xf>
    <xf numFmtId="0" fontId="7" fillId="2" borderId="21" xfId="0" applyFont="1" applyFill="1" applyBorder="1" applyAlignment="1">
      <alignment horizontal="left" vertical="top" wrapText="1"/>
    </xf>
    <xf numFmtId="3" fontId="7" fillId="2" borderId="22" xfId="0" applyNumberFormat="1" applyFont="1" applyFill="1" applyBorder="1" applyAlignment="1">
      <alignment horizontal="right" vertical="top" wrapText="1"/>
    </xf>
    <xf numFmtId="0" fontId="6" fillId="2" borderId="0" xfId="0" applyFont="1" applyFill="1"/>
    <xf numFmtId="4" fontId="6" fillId="2" borderId="0" xfId="0" applyNumberFormat="1" applyFont="1" applyFill="1"/>
    <xf numFmtId="0" fontId="5" fillId="3" borderId="9" xfId="0" applyFont="1" applyFill="1" applyBorder="1" applyAlignment="1">
      <alignment horizontal="center" vertical="center" wrapText="1"/>
    </xf>
    <xf numFmtId="3" fontId="6" fillId="2" borderId="15" xfId="0" applyNumberFormat="1" applyFont="1" applyFill="1" applyBorder="1" applyAlignment="1">
      <alignment horizontal="right" vertical="center"/>
    </xf>
    <xf numFmtId="3" fontId="7" fillId="2" borderId="15" xfId="0" applyNumberFormat="1" applyFont="1" applyFill="1" applyBorder="1" applyAlignment="1">
      <alignment horizontal="right" vertical="center"/>
    </xf>
    <xf numFmtId="3" fontId="7" fillId="2" borderId="22" xfId="0" applyNumberFormat="1" applyFont="1" applyFill="1" applyBorder="1" applyAlignment="1">
      <alignment horizontal="right" vertical="center"/>
    </xf>
    <xf numFmtId="0" fontId="12" fillId="0" borderId="0" xfId="0" applyFont="1" applyFill="1" applyBorder="1"/>
    <xf numFmtId="0" fontId="13" fillId="0" borderId="0" xfId="0" applyFont="1"/>
    <xf numFmtId="0" fontId="5" fillId="3" borderId="23" xfId="3" applyFont="1" applyFill="1" applyBorder="1" applyAlignment="1">
      <alignment horizontal="center"/>
    </xf>
    <xf numFmtId="0" fontId="6" fillId="2" borderId="27" xfId="0" applyFont="1" applyFill="1" applyBorder="1" applyAlignment="1"/>
    <xf numFmtId="0" fontId="6" fillId="2" borderId="28" xfId="0" applyFont="1" applyFill="1" applyBorder="1" applyAlignment="1"/>
    <xf numFmtId="3" fontId="6" fillId="2" borderId="27" xfId="0" applyNumberFormat="1" applyFont="1" applyFill="1" applyBorder="1" applyAlignment="1"/>
    <xf numFmtId="3" fontId="6" fillId="2" borderId="29" xfId="0" applyNumberFormat="1" applyFont="1" applyFill="1" applyBorder="1" applyAlignment="1"/>
    <xf numFmtId="0" fontId="6" fillId="2" borderId="13" xfId="0" applyFont="1" applyFill="1" applyBorder="1" applyAlignment="1"/>
    <xf numFmtId="0" fontId="6" fillId="2" borderId="14" xfId="0" applyFont="1" applyFill="1" applyBorder="1" applyAlignment="1"/>
    <xf numFmtId="3" fontId="6" fillId="2" borderId="13" xfId="0" applyNumberFormat="1" applyFont="1" applyFill="1" applyBorder="1" applyAlignment="1"/>
    <xf numFmtId="3" fontId="6" fillId="2" borderId="15" xfId="0" applyNumberFormat="1" applyFont="1" applyFill="1" applyBorder="1" applyAlignment="1"/>
    <xf numFmtId="4" fontId="14" fillId="0" borderId="0" xfId="0" applyNumberFormat="1" applyFont="1"/>
    <xf numFmtId="3" fontId="6" fillId="2" borderId="15" xfId="0" applyNumberFormat="1" applyFont="1" applyFill="1" applyBorder="1" applyAlignment="1">
      <alignment horizontal="right"/>
    </xf>
    <xf numFmtId="0" fontId="14" fillId="0" borderId="0" xfId="0" applyFont="1"/>
    <xf numFmtId="3" fontId="7" fillId="2" borderId="13" xfId="0" applyNumberFormat="1" applyFont="1" applyFill="1" applyBorder="1" applyAlignment="1"/>
    <xf numFmtId="3" fontId="7" fillId="2" borderId="15" xfId="0" applyNumberFormat="1" applyFont="1" applyFill="1" applyBorder="1" applyAlignment="1"/>
    <xf numFmtId="0" fontId="6" fillId="2" borderId="10" xfId="0" applyFont="1" applyFill="1" applyBorder="1" applyAlignment="1"/>
    <xf numFmtId="0" fontId="6" fillId="2" borderId="11" xfId="0" applyFont="1" applyFill="1" applyBorder="1" applyAlignment="1"/>
    <xf numFmtId="3" fontId="6" fillId="2" borderId="10" xfId="0" applyNumberFormat="1" applyFont="1" applyFill="1" applyBorder="1" applyAlignment="1"/>
    <xf numFmtId="3" fontId="6" fillId="2" borderId="12" xfId="0" applyNumberFormat="1" applyFont="1" applyFill="1" applyBorder="1" applyAlignment="1"/>
    <xf numFmtId="2" fontId="14" fillId="0" borderId="0" xfId="0" applyNumberFormat="1" applyFont="1"/>
    <xf numFmtId="3" fontId="6" fillId="2" borderId="13" xfId="0" applyNumberFormat="1" applyFont="1" applyFill="1" applyBorder="1" applyAlignment="1">
      <alignment horizontal="right"/>
    </xf>
    <xf numFmtId="3" fontId="13" fillId="0" borderId="0" xfId="0" applyNumberFormat="1" applyFont="1"/>
    <xf numFmtId="3" fontId="7" fillId="2" borderId="16" xfId="0" applyNumberFormat="1" applyFont="1" applyFill="1" applyBorder="1" applyAlignment="1"/>
    <xf numFmtId="3" fontId="7" fillId="2" borderId="18" xfId="0" applyNumberFormat="1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/>
    <xf numFmtId="0" fontId="5" fillId="3" borderId="23" xfId="0" applyFont="1" applyFill="1" applyBorder="1" applyAlignment="1">
      <alignment horizontal="center"/>
    </xf>
    <xf numFmtId="0" fontId="6" fillId="2" borderId="29" xfId="0" applyFont="1" applyFill="1" applyBorder="1"/>
    <xf numFmtId="0" fontId="15" fillId="2" borderId="29" xfId="0" applyFont="1" applyFill="1" applyBorder="1"/>
    <xf numFmtId="0" fontId="6" fillId="2" borderId="15" xfId="0" applyFont="1" applyFill="1" applyBorder="1"/>
    <xf numFmtId="3" fontId="6" fillId="2" borderId="15" xfId="0" applyNumberFormat="1" applyFont="1" applyFill="1" applyBorder="1"/>
    <xf numFmtId="3" fontId="4" fillId="2" borderId="15" xfId="0" applyNumberFormat="1" applyFont="1" applyFill="1" applyBorder="1"/>
    <xf numFmtId="0" fontId="16" fillId="2" borderId="15" xfId="0" applyFont="1" applyFill="1" applyBorder="1" applyAlignment="1">
      <alignment horizontal="center"/>
    </xf>
    <xf numFmtId="3" fontId="17" fillId="2" borderId="15" xfId="0" applyNumberFormat="1" applyFont="1" applyFill="1" applyBorder="1"/>
    <xf numFmtId="0" fontId="6" fillId="2" borderId="18" xfId="0" applyFont="1" applyFill="1" applyBorder="1"/>
    <xf numFmtId="0" fontId="15" fillId="2" borderId="18" xfId="0" applyFont="1" applyFill="1" applyBorder="1"/>
    <xf numFmtId="0" fontId="6" fillId="2" borderId="12" xfId="0" applyFont="1" applyFill="1" applyBorder="1"/>
    <xf numFmtId="0" fontId="15" fillId="2" borderId="12" xfId="0" applyFont="1" applyFill="1" applyBorder="1"/>
    <xf numFmtId="3" fontId="18" fillId="2" borderId="15" xfId="0" applyNumberFormat="1" applyFont="1" applyFill="1" applyBorder="1"/>
    <xf numFmtId="3" fontId="19" fillId="2" borderId="15" xfId="0" applyNumberFormat="1" applyFont="1" applyFill="1" applyBorder="1"/>
    <xf numFmtId="0" fontId="20" fillId="2" borderId="18" xfId="0" applyFont="1" applyFill="1" applyBorder="1" applyAlignment="1">
      <alignment horizontal="center"/>
    </xf>
    <xf numFmtId="3" fontId="21" fillId="2" borderId="18" xfId="0" applyNumberFormat="1" applyFont="1" applyFill="1" applyBorder="1" applyAlignment="1">
      <alignment horizontal="right"/>
    </xf>
    <xf numFmtId="165" fontId="6" fillId="0" borderId="0" xfId="0" applyNumberFormat="1" applyFont="1"/>
    <xf numFmtId="0" fontId="22" fillId="2" borderId="14" xfId="0" applyFont="1" applyFill="1" applyBorder="1" applyAlignment="1">
      <alignment horizontal="left" vertical="top" wrapText="1" indent="5"/>
    </xf>
    <xf numFmtId="3" fontId="22" fillId="2" borderId="15" xfId="0" applyNumberFormat="1" applyFont="1" applyFill="1" applyBorder="1" applyAlignment="1">
      <alignment horizontal="right" vertical="top" wrapText="1"/>
    </xf>
    <xf numFmtId="0" fontId="17" fillId="4" borderId="35" xfId="0" applyFont="1" applyFill="1" applyBorder="1"/>
    <xf numFmtId="0" fontId="17" fillId="0" borderId="35" xfId="0" applyFont="1" applyBorder="1" applyAlignment="1">
      <alignment horizontal="left"/>
    </xf>
    <xf numFmtId="0" fontId="0" fillId="0" borderId="0" xfId="0" applyAlignment="1">
      <alignment horizontal="left" indent="1"/>
    </xf>
    <xf numFmtId="166" fontId="7" fillId="2" borderId="15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3" fontId="23" fillId="2" borderId="15" xfId="0" applyNumberFormat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horizontal="left" vertical="top" wrapText="1"/>
    </xf>
    <xf numFmtId="0" fontId="5" fillId="3" borderId="2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5" fillId="3" borderId="23" xfId="3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37" fontId="5" fillId="3" borderId="36" xfId="4" applyNumberFormat="1" applyFont="1" applyFill="1" applyBorder="1" applyAlignment="1">
      <alignment horizontal="center" vertical="center"/>
    </xf>
    <xf numFmtId="37" fontId="5" fillId="3" borderId="36" xfId="4" applyNumberFormat="1" applyFont="1" applyFill="1" applyBorder="1" applyAlignment="1">
      <alignment horizontal="center" vertical="center" wrapText="1"/>
    </xf>
    <xf numFmtId="37" fontId="5" fillId="3" borderId="9" xfId="4" applyNumberFormat="1" applyFont="1" applyFill="1" applyBorder="1" applyAlignment="1">
      <alignment horizontal="center" vertical="center"/>
    </xf>
    <xf numFmtId="37" fontId="5" fillId="3" borderId="9" xfId="4" applyNumberFormat="1" applyFont="1" applyFill="1" applyBorder="1" applyAlignment="1">
      <alignment horizontal="center" vertical="center"/>
    </xf>
    <xf numFmtId="37" fontId="5" fillId="3" borderId="9" xfId="4" applyNumberFormat="1" applyFont="1" applyFill="1" applyBorder="1" applyAlignment="1">
      <alignment horizontal="center" wrapText="1"/>
    </xf>
    <xf numFmtId="37" fontId="5" fillId="3" borderId="9" xfId="4" applyNumberFormat="1" applyFont="1" applyFill="1" applyBorder="1" applyAlignment="1">
      <alignment horizontal="center" vertical="center" wrapText="1"/>
    </xf>
    <xf numFmtId="0" fontId="24" fillId="2" borderId="13" xfId="4" applyFont="1" applyFill="1" applyBorder="1"/>
    <xf numFmtId="0" fontId="24" fillId="2" borderId="0" xfId="4" applyFont="1" applyFill="1"/>
    <xf numFmtId="0" fontId="24" fillId="2" borderId="14" xfId="4" applyFont="1" applyFill="1" applyBorder="1"/>
    <xf numFmtId="0" fontId="24" fillId="2" borderId="14" xfId="4" applyFont="1" applyFill="1" applyBorder="1" applyAlignment="1">
      <alignment horizontal="center"/>
    </xf>
    <xf numFmtId="0" fontId="24" fillId="2" borderId="15" xfId="4" applyFont="1" applyFill="1" applyBorder="1" applyAlignment="1">
      <alignment horizontal="center"/>
    </xf>
    <xf numFmtId="4" fontId="4" fillId="0" borderId="0" xfId="0" applyNumberFormat="1" applyFont="1"/>
    <xf numFmtId="0" fontId="11" fillId="2" borderId="13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3" fontId="11" fillId="2" borderId="15" xfId="0" applyNumberFormat="1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167" fontId="11" fillId="2" borderId="15" xfId="0" applyNumberFormat="1" applyFont="1" applyFill="1" applyBorder="1" applyAlignment="1">
      <alignment horizontal="right" vertical="center" wrapText="1"/>
    </xf>
    <xf numFmtId="0" fontId="24" fillId="2" borderId="16" xfId="4" applyFont="1" applyFill="1" applyBorder="1" applyAlignment="1">
      <alignment horizontal="center" vertical="center"/>
    </xf>
    <xf numFmtId="0" fontId="24" fillId="2" borderId="37" xfId="4" applyFont="1" applyFill="1" applyBorder="1" applyAlignment="1">
      <alignment horizontal="center" vertical="center"/>
    </xf>
    <xf numFmtId="0" fontId="24" fillId="2" borderId="17" xfId="4" applyFont="1" applyFill="1" applyBorder="1" applyAlignment="1">
      <alignment wrapText="1"/>
    </xf>
    <xf numFmtId="3" fontId="24" fillId="2" borderId="17" xfId="5" applyNumberFormat="1" applyFont="1" applyFill="1" applyBorder="1" applyAlignment="1">
      <alignment horizontal="center"/>
    </xf>
    <xf numFmtId="3" fontId="24" fillId="2" borderId="18" xfId="5" applyNumberFormat="1" applyFont="1" applyFill="1" applyBorder="1" applyAlignment="1">
      <alignment horizontal="center"/>
    </xf>
    <xf numFmtId="3" fontId="10" fillId="2" borderId="15" xfId="0" applyNumberFormat="1" applyFont="1" applyFill="1" applyBorder="1" applyAlignment="1">
      <alignment vertical="center" wrapText="1"/>
    </xf>
    <xf numFmtId="0" fontId="25" fillId="2" borderId="20" xfId="4" applyFont="1" applyFill="1" applyBorder="1" applyAlignment="1">
      <alignment horizontal="centerContinuous"/>
    </xf>
    <xf numFmtId="0" fontId="25" fillId="2" borderId="34" xfId="4" applyFont="1" applyFill="1" applyBorder="1" applyAlignment="1">
      <alignment horizontal="centerContinuous"/>
    </xf>
    <xf numFmtId="0" fontId="25" fillId="2" borderId="21" xfId="4" applyFont="1" applyFill="1" applyBorder="1" applyAlignment="1">
      <alignment horizontal="left" wrapText="1"/>
    </xf>
    <xf numFmtId="3" fontId="10" fillId="2" borderId="22" xfId="0" applyNumberFormat="1" applyFont="1" applyFill="1" applyBorder="1" applyAlignment="1">
      <alignment vertical="center" wrapText="1"/>
    </xf>
    <xf numFmtId="167" fontId="25" fillId="2" borderId="12" xfId="4" applyNumberFormat="1" applyFont="1" applyFill="1" applyBorder="1" applyAlignment="1">
      <alignment horizontal="right" vertical="center"/>
    </xf>
    <xf numFmtId="0" fontId="4" fillId="2" borderId="38" xfId="0" applyFont="1" applyFill="1" applyBorder="1" applyAlignment="1">
      <alignment vertical="top" wrapText="1"/>
    </xf>
    <xf numFmtId="3" fontId="3" fillId="2" borderId="38" xfId="0" applyNumberFormat="1" applyFont="1" applyFill="1" applyBorder="1" applyAlignment="1">
      <alignment vertical="top" wrapText="1"/>
    </xf>
    <xf numFmtId="3" fontId="3" fillId="0" borderId="20" xfId="0" applyNumberFormat="1" applyFont="1" applyBorder="1" applyAlignment="1">
      <alignment horizontal="center" vertical="top" wrapText="1"/>
    </xf>
    <xf numFmtId="3" fontId="3" fillId="0" borderId="21" xfId="0" applyNumberFormat="1" applyFont="1" applyBorder="1" applyAlignment="1">
      <alignment horizontal="center" vertical="top" wrapText="1"/>
    </xf>
    <xf numFmtId="167" fontId="25" fillId="2" borderId="18" xfId="4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wrapText="1"/>
    </xf>
    <xf numFmtId="0" fontId="6" fillId="2" borderId="39" xfId="0" applyFont="1" applyFill="1" applyBorder="1"/>
    <xf numFmtId="0" fontId="6" fillId="2" borderId="40" xfId="0" applyFont="1" applyFill="1" applyBorder="1"/>
    <xf numFmtId="0" fontId="6" fillId="2" borderId="41" xfId="0" applyFont="1" applyFill="1" applyBorder="1"/>
    <xf numFmtId="0" fontId="6" fillId="2" borderId="42" xfId="0" applyFont="1" applyFill="1" applyBorder="1"/>
    <xf numFmtId="0" fontId="6" fillId="2" borderId="43" xfId="0" applyFont="1" applyFill="1" applyBorder="1"/>
    <xf numFmtId="0" fontId="26" fillId="2" borderId="44" xfId="0" applyFont="1" applyFill="1" applyBorder="1" applyAlignment="1">
      <alignment horizontal="right"/>
    </xf>
    <xf numFmtId="0" fontId="3" fillId="2" borderId="13" xfId="4" applyFont="1" applyFill="1" applyBorder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14" xfId="4" applyFont="1" applyFill="1" applyBorder="1" applyAlignment="1">
      <alignment horizontal="left" vertical="center" wrapText="1"/>
    </xf>
    <xf numFmtId="3" fontId="10" fillId="2" borderId="15" xfId="0" applyNumberFormat="1" applyFont="1" applyFill="1" applyBorder="1" applyAlignment="1">
      <alignment horizontal="right" vertical="center" wrapText="1"/>
    </xf>
    <xf numFmtId="0" fontId="4" fillId="2" borderId="13" xfId="4" applyFont="1" applyFill="1" applyBorder="1" applyAlignment="1">
      <alignment horizontal="center" vertical="center"/>
    </xf>
    <xf numFmtId="3" fontId="11" fillId="2" borderId="15" xfId="0" applyNumberFormat="1" applyFont="1" applyFill="1" applyBorder="1" applyAlignment="1">
      <alignment horizontal="right" vertical="center" wrapText="1"/>
    </xf>
    <xf numFmtId="3" fontId="4" fillId="0" borderId="0" xfId="0" applyNumberFormat="1" applyFont="1"/>
    <xf numFmtId="168" fontId="11" fillId="2" borderId="15" xfId="0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2" borderId="14" xfId="0" applyFont="1" applyFill="1" applyBorder="1" applyAlignment="1">
      <alignment vertical="center" wrapText="1"/>
    </xf>
    <xf numFmtId="3" fontId="24" fillId="2" borderId="15" xfId="5" applyNumberFormat="1" applyFont="1" applyFill="1" applyBorder="1" applyAlignment="1">
      <alignment horizontal="right"/>
    </xf>
    <xf numFmtId="167" fontId="10" fillId="2" borderId="15" xfId="0" applyNumberFormat="1" applyFont="1" applyFill="1" applyBorder="1" applyAlignment="1">
      <alignment horizontal="right" vertical="center" wrapText="1"/>
    </xf>
    <xf numFmtId="0" fontId="3" fillId="2" borderId="13" xfId="4" applyFont="1" applyFill="1" applyBorder="1" applyAlignment="1">
      <alignment horizontal="left"/>
    </xf>
    <xf numFmtId="0" fontId="7" fillId="0" borderId="0" xfId="0" applyFont="1"/>
    <xf numFmtId="0" fontId="3" fillId="2" borderId="13" xfId="4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14" xfId="0" applyFont="1" applyFill="1" applyBorder="1"/>
    <xf numFmtId="3" fontId="25" fillId="2" borderId="15" xfId="5" applyNumberFormat="1" applyFont="1" applyFill="1" applyBorder="1" applyAlignment="1">
      <alignment horizontal="right"/>
    </xf>
    <xf numFmtId="3" fontId="25" fillId="2" borderId="15" xfId="5" applyNumberFormat="1" applyFont="1" applyFill="1" applyBorder="1" applyAlignment="1">
      <alignment horizontal="center"/>
    </xf>
    <xf numFmtId="0" fontId="4" fillId="2" borderId="0" xfId="4" applyFont="1" applyFill="1" applyAlignment="1">
      <alignment horizontal="center" vertical="center"/>
    </xf>
    <xf numFmtId="0" fontId="25" fillId="2" borderId="21" xfId="4" applyFont="1" applyFill="1" applyBorder="1" applyAlignment="1">
      <alignment horizontal="left" wrapText="1" indent="1"/>
    </xf>
    <xf numFmtId="0" fontId="27" fillId="2" borderId="0" xfId="0" applyFont="1" applyFill="1"/>
    <xf numFmtId="0" fontId="27" fillId="2" borderId="0" xfId="0" applyFont="1" applyFill="1" applyAlignment="1">
      <alignment horizontal="left" vertical="center" wrapText="1"/>
    </xf>
    <xf numFmtId="0" fontId="6" fillId="2" borderId="0" xfId="0" applyFont="1" applyFill="1" applyBorder="1"/>
    <xf numFmtId="0" fontId="26" fillId="2" borderId="0" xfId="0" applyFont="1" applyFill="1" applyBorder="1" applyAlignment="1">
      <alignment horizontal="right"/>
    </xf>
  </cellXfs>
  <cellStyles count="6">
    <cellStyle name="=C:\WINNT\SYSTEM32\COMMAND.COM" xfId="1" xr:uid="{00000000-0005-0000-0000-000000000000}"/>
    <cellStyle name="Millares 2" xfId="2" xr:uid="{00000000-0005-0000-0000-000001000000}"/>
    <cellStyle name="Millares 2 5" xfId="5" xr:uid="{B324588B-ED4C-4604-AE13-2E669DBE6908}"/>
    <cellStyle name="Normal" xfId="0" builtinId="0"/>
    <cellStyle name="Normal 2" xfId="3" xr:uid="{00000000-0005-0000-0000-000003000000}"/>
    <cellStyle name="Normal 9" xfId="4" xr:uid="{00000000-0005-0000-0000-000004000000}"/>
  </cellStyles>
  <dxfs count="0"/>
  <tableStyles count="0" defaultTableStyle="TableStyleMedium9" defaultPivotStyle="PivotStyleLight16"/>
  <colors>
    <mruColors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</xdr:rowOff>
    </xdr:from>
    <xdr:to>
      <xdr:col>2</xdr:col>
      <xdr:colOff>2756234</xdr:colOff>
      <xdr:row>4</xdr:row>
      <xdr:rowOff>89734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DC8931-B7AD-4175-A802-D095FC0B9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9525"/>
          <a:ext cx="3137234" cy="842209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45</xdr:row>
      <xdr:rowOff>38100</xdr:rowOff>
    </xdr:from>
    <xdr:to>
      <xdr:col>2</xdr:col>
      <xdr:colOff>2689559</xdr:colOff>
      <xdr:row>49</xdr:row>
      <xdr:rowOff>118309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D2D8F8F-1317-477B-BAB9-45C7FAA64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8715375"/>
          <a:ext cx="3137234" cy="84220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52552</xdr:colOff>
      <xdr:row>0</xdr:row>
      <xdr:rowOff>45983</xdr:rowOff>
    </xdr:from>
    <xdr:to>
      <xdr:col>1</xdr:col>
      <xdr:colOff>910055</xdr:colOff>
      <xdr:row>3</xdr:row>
      <xdr:rowOff>190501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52" y="45983"/>
          <a:ext cx="2572003" cy="83425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2591053</xdr:colOff>
      <xdr:row>3</xdr:row>
      <xdr:rowOff>220060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2572003" cy="886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62834</xdr:colOff>
      <xdr:row>0</xdr:row>
      <xdr:rowOff>42842</xdr:rowOff>
    </xdr:from>
    <xdr:to>
      <xdr:col>2</xdr:col>
      <xdr:colOff>2421421</xdr:colOff>
      <xdr:row>3</xdr:row>
      <xdr:rowOff>226772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921" y="42842"/>
          <a:ext cx="2573935" cy="8796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14654</xdr:colOff>
      <xdr:row>0</xdr:row>
      <xdr:rowOff>21980</xdr:rowOff>
    </xdr:from>
    <xdr:to>
      <xdr:col>2</xdr:col>
      <xdr:colOff>2369514</xdr:colOff>
      <xdr:row>3</xdr:row>
      <xdr:rowOff>215849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19" y="21980"/>
          <a:ext cx="2574668" cy="8752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13138</xdr:colOff>
      <xdr:row>0</xdr:row>
      <xdr:rowOff>19707</xdr:rowOff>
    </xdr:from>
    <xdr:to>
      <xdr:col>2</xdr:col>
      <xdr:colOff>2454456</xdr:colOff>
      <xdr:row>3</xdr:row>
      <xdr:rowOff>209180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931" y="19707"/>
          <a:ext cx="2572697" cy="8792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14654</xdr:colOff>
      <xdr:row>0</xdr:row>
      <xdr:rowOff>30773</xdr:rowOff>
    </xdr:from>
    <xdr:to>
      <xdr:col>2</xdr:col>
      <xdr:colOff>2283057</xdr:colOff>
      <xdr:row>3</xdr:row>
      <xdr:rowOff>215850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846" y="30773"/>
          <a:ext cx="2576134" cy="8664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13252</xdr:colOff>
      <xdr:row>0</xdr:row>
      <xdr:rowOff>33131</xdr:rowOff>
    </xdr:from>
    <xdr:to>
      <xdr:col>2</xdr:col>
      <xdr:colOff>2284586</xdr:colOff>
      <xdr:row>3</xdr:row>
      <xdr:rowOff>213812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04" y="33131"/>
          <a:ext cx="2577791" cy="8764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12481</xdr:colOff>
      <xdr:row>0</xdr:row>
      <xdr:rowOff>25619</xdr:rowOff>
    </xdr:from>
    <xdr:to>
      <xdr:col>2</xdr:col>
      <xdr:colOff>2285472</xdr:colOff>
      <xdr:row>3</xdr:row>
      <xdr:rowOff>216239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05" y="25619"/>
          <a:ext cx="2575164" cy="88036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2279889</xdr:colOff>
      <xdr:row>3</xdr:row>
      <xdr:rowOff>223136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8575"/>
          <a:ext cx="2575164" cy="8803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13137</xdr:colOff>
      <xdr:row>0</xdr:row>
      <xdr:rowOff>20692</xdr:rowOff>
    </xdr:from>
    <xdr:to>
      <xdr:col>2</xdr:col>
      <xdr:colOff>2072761</xdr:colOff>
      <xdr:row>3</xdr:row>
      <xdr:rowOff>209423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361" y="20692"/>
          <a:ext cx="2572003" cy="878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8B192-108F-4CD3-A76B-E6675872E8B7}">
  <dimension ref="A1:K81"/>
  <sheetViews>
    <sheetView topLeftCell="A49" workbookViewId="0">
      <selection activeCell="C41" sqref="C41"/>
    </sheetView>
  </sheetViews>
  <sheetFormatPr baseColWidth="10" defaultRowHeight="15" x14ac:dyDescent="0.25"/>
  <cols>
    <col min="1" max="2" width="3.7109375" customWidth="1"/>
    <col min="3" max="3" width="46.42578125" customWidth="1"/>
    <col min="4" max="9" width="15.7109375" customWidth="1"/>
  </cols>
  <sheetData>
    <row r="1" spans="1:9" x14ac:dyDescent="0.25">
      <c r="A1" s="159" t="s">
        <v>177</v>
      </c>
      <c r="B1" s="159"/>
      <c r="C1" s="159"/>
      <c r="D1" s="159"/>
      <c r="E1" s="159"/>
      <c r="F1" s="159"/>
      <c r="G1" s="159"/>
      <c r="H1" s="159"/>
      <c r="I1" s="159"/>
    </row>
    <row r="2" spans="1:9" x14ac:dyDescent="0.25">
      <c r="A2" s="159" t="s">
        <v>187</v>
      </c>
      <c r="B2" s="159"/>
      <c r="C2" s="159"/>
      <c r="D2" s="159"/>
      <c r="E2" s="159"/>
      <c r="F2" s="159"/>
      <c r="G2" s="159"/>
      <c r="H2" s="159"/>
      <c r="I2" s="159"/>
    </row>
    <row r="3" spans="1:9" x14ac:dyDescent="0.25">
      <c r="A3" s="159" t="s">
        <v>188</v>
      </c>
      <c r="B3" s="159"/>
      <c r="C3" s="159"/>
      <c r="D3" s="159"/>
      <c r="E3" s="159"/>
      <c r="F3" s="159"/>
      <c r="G3" s="159"/>
      <c r="H3" s="159"/>
      <c r="I3" s="159"/>
    </row>
    <row r="4" spans="1:9" x14ac:dyDescent="0.25">
      <c r="A4" s="159" t="s">
        <v>186</v>
      </c>
      <c r="B4" s="159"/>
      <c r="C4" s="159"/>
      <c r="D4" s="159"/>
      <c r="E4" s="159"/>
      <c r="F4" s="159"/>
      <c r="G4" s="159"/>
      <c r="H4" s="159"/>
      <c r="I4" s="159"/>
    </row>
    <row r="5" spans="1:9" x14ac:dyDescent="0.25">
      <c r="A5" s="160"/>
      <c r="B5" s="160"/>
      <c r="C5" s="160"/>
      <c r="D5" s="160"/>
      <c r="E5" s="160"/>
      <c r="F5" s="160"/>
      <c r="G5" s="160"/>
      <c r="H5" s="160"/>
      <c r="I5" s="160"/>
    </row>
    <row r="6" spans="1:9" x14ac:dyDescent="0.25">
      <c r="A6" s="161" t="s">
        <v>189</v>
      </c>
      <c r="B6" s="161"/>
      <c r="C6" s="161"/>
      <c r="D6" s="161" t="s">
        <v>190</v>
      </c>
      <c r="E6" s="161"/>
      <c r="F6" s="161"/>
      <c r="G6" s="161"/>
      <c r="H6" s="161"/>
      <c r="I6" s="162" t="s">
        <v>191</v>
      </c>
    </row>
    <row r="7" spans="1:9" ht="23.25" x14ac:dyDescent="0.25">
      <c r="A7" s="163"/>
      <c r="B7" s="163"/>
      <c r="C7" s="163"/>
      <c r="D7" s="164" t="s">
        <v>192</v>
      </c>
      <c r="E7" s="165" t="s">
        <v>193</v>
      </c>
      <c r="F7" s="164" t="s">
        <v>7</v>
      </c>
      <c r="G7" s="164" t="s">
        <v>8</v>
      </c>
      <c r="H7" s="164" t="s">
        <v>194</v>
      </c>
      <c r="I7" s="166"/>
    </row>
    <row r="8" spans="1:9" x14ac:dyDescent="0.25">
      <c r="A8" s="163"/>
      <c r="B8" s="163"/>
      <c r="C8" s="163"/>
      <c r="D8" s="164" t="s">
        <v>195</v>
      </c>
      <c r="E8" s="164" t="s">
        <v>196</v>
      </c>
      <c r="F8" s="164" t="s">
        <v>197</v>
      </c>
      <c r="G8" s="164" t="s">
        <v>198</v>
      </c>
      <c r="H8" s="164" t="s">
        <v>199</v>
      </c>
      <c r="I8" s="164" t="s">
        <v>200</v>
      </c>
    </row>
    <row r="9" spans="1:9" x14ac:dyDescent="0.25">
      <c r="A9" s="167"/>
      <c r="B9" s="168"/>
      <c r="C9" s="169"/>
      <c r="D9" s="170"/>
      <c r="E9" s="171"/>
      <c r="F9" s="171"/>
      <c r="G9" s="171"/>
      <c r="H9" s="171"/>
      <c r="I9" s="171"/>
    </row>
    <row r="10" spans="1:9" x14ac:dyDescent="0.25">
      <c r="A10" s="173" t="s">
        <v>201</v>
      </c>
      <c r="B10" s="174"/>
      <c r="C10" s="175"/>
      <c r="D10" s="176">
        <v>0</v>
      </c>
      <c r="E10" s="176">
        <v>0</v>
      </c>
      <c r="F10" s="176">
        <v>0</v>
      </c>
      <c r="G10" s="176">
        <v>0</v>
      </c>
      <c r="H10" s="176">
        <v>0</v>
      </c>
      <c r="I10" s="176">
        <v>0</v>
      </c>
    </row>
    <row r="11" spans="1:9" x14ac:dyDescent="0.25">
      <c r="A11" s="173" t="s">
        <v>202</v>
      </c>
      <c r="B11" s="174"/>
      <c r="C11" s="175"/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6">
        <v>0</v>
      </c>
    </row>
    <row r="12" spans="1:9" x14ac:dyDescent="0.25">
      <c r="A12" s="173" t="s">
        <v>203</v>
      </c>
      <c r="B12" s="174"/>
      <c r="C12" s="175"/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</row>
    <row r="13" spans="1:9" x14ac:dyDescent="0.25">
      <c r="A13" s="173" t="s">
        <v>204</v>
      </c>
      <c r="B13" s="174"/>
      <c r="C13" s="175"/>
      <c r="D13" s="176">
        <v>0</v>
      </c>
      <c r="E13" s="176">
        <v>0</v>
      </c>
      <c r="F13" s="176">
        <v>0</v>
      </c>
      <c r="G13" s="176">
        <v>0</v>
      </c>
      <c r="H13" s="176">
        <v>0</v>
      </c>
      <c r="I13" s="176">
        <v>0</v>
      </c>
    </row>
    <row r="14" spans="1:9" x14ac:dyDescent="0.25">
      <c r="A14" s="173" t="s">
        <v>205</v>
      </c>
      <c r="B14" s="174"/>
      <c r="C14" s="175"/>
      <c r="D14" s="176">
        <v>0</v>
      </c>
      <c r="E14" s="176">
        <v>0</v>
      </c>
      <c r="F14" s="176">
        <v>0</v>
      </c>
      <c r="G14" s="176">
        <v>0</v>
      </c>
      <c r="H14" s="176">
        <v>0</v>
      </c>
      <c r="I14" s="176">
        <v>0</v>
      </c>
    </row>
    <row r="15" spans="1:9" x14ac:dyDescent="0.25">
      <c r="A15" s="173" t="s">
        <v>206</v>
      </c>
      <c r="B15" s="174"/>
      <c r="C15" s="175"/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</row>
    <row r="16" spans="1:9" x14ac:dyDescent="0.25">
      <c r="A16" s="177" t="s">
        <v>207</v>
      </c>
      <c r="B16" s="178"/>
      <c r="C16" s="179"/>
      <c r="D16" s="176">
        <v>12084199</v>
      </c>
      <c r="E16" s="176">
        <v>2113449</v>
      </c>
      <c r="F16" s="176">
        <f>D16+E16</f>
        <v>14197648</v>
      </c>
      <c r="G16" s="176">
        <v>14197648</v>
      </c>
      <c r="H16" s="176">
        <v>14049742</v>
      </c>
      <c r="I16" s="176">
        <f>H16-D16</f>
        <v>1965543</v>
      </c>
    </row>
    <row r="17" spans="1:9" x14ac:dyDescent="0.25">
      <c r="A17" s="177" t="s">
        <v>208</v>
      </c>
      <c r="B17" s="178"/>
      <c r="C17" s="179"/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</row>
    <row r="18" spans="1:9" x14ac:dyDescent="0.25">
      <c r="A18" s="177" t="s">
        <v>209</v>
      </c>
      <c r="B18" s="178"/>
      <c r="C18" s="179"/>
      <c r="D18" s="176">
        <v>97109579</v>
      </c>
      <c r="E18" s="176">
        <v>3841336</v>
      </c>
      <c r="F18" s="176">
        <f>D18+E18</f>
        <v>100950915</v>
      </c>
      <c r="G18" s="176">
        <v>100742259</v>
      </c>
      <c r="H18" s="176">
        <v>71695027</v>
      </c>
      <c r="I18" s="180">
        <f>H18-D18</f>
        <v>-25414552</v>
      </c>
    </row>
    <row r="19" spans="1:9" x14ac:dyDescent="0.25">
      <c r="A19" s="173" t="s">
        <v>210</v>
      </c>
      <c r="B19" s="174"/>
      <c r="C19" s="175"/>
      <c r="D19" s="176">
        <v>0</v>
      </c>
      <c r="E19" s="176">
        <v>0</v>
      </c>
      <c r="F19" s="176">
        <v>0</v>
      </c>
      <c r="G19" s="176">
        <v>1872</v>
      </c>
      <c r="H19" s="176">
        <v>1872</v>
      </c>
      <c r="I19" s="176">
        <v>1872</v>
      </c>
    </row>
    <row r="20" spans="1:9" x14ac:dyDescent="0.25">
      <c r="A20" s="181"/>
      <c r="B20" s="182"/>
      <c r="C20" s="183"/>
      <c r="D20" s="184"/>
      <c r="E20" s="185"/>
      <c r="F20" s="185"/>
      <c r="G20" s="185"/>
      <c r="H20" s="185"/>
      <c r="I20" s="186"/>
    </row>
    <row r="21" spans="1:9" x14ac:dyDescent="0.25">
      <c r="A21" s="187"/>
      <c r="B21" s="188"/>
      <c r="C21" s="189" t="s">
        <v>211</v>
      </c>
      <c r="D21" s="190">
        <f>SUM(D10+D11+D12+D13+D14+D15+D16+D17+D18+D19)</f>
        <v>109193778</v>
      </c>
      <c r="E21" s="190">
        <f>SUM(E10+E11+E12+E13+E14+E15+E16+E17+E18+E19)</f>
        <v>5954785</v>
      </c>
      <c r="F21" s="190">
        <f>SUM(F10+F11+F12+F13+F14+F15+F16+F17+F18+F19)</f>
        <v>115148563</v>
      </c>
      <c r="G21" s="190">
        <f>SUM(G10+G11+G12+G13+G14+G15+G16+G17+G18+G19)</f>
        <v>114941779</v>
      </c>
      <c r="H21" s="190">
        <f>SUM(H10+H11+H12+H13+H14+H15+H16+H17+H18+H19)</f>
        <v>85746641</v>
      </c>
      <c r="I21" s="191">
        <f>I16+I17+I18+I19</f>
        <v>-23447137</v>
      </c>
    </row>
    <row r="22" spans="1:9" x14ac:dyDescent="0.25">
      <c r="A22" s="192"/>
      <c r="B22" s="192"/>
      <c r="C22" s="192"/>
      <c r="D22" s="193"/>
      <c r="E22" s="193"/>
      <c r="F22" s="193"/>
      <c r="G22" s="194" t="s">
        <v>212</v>
      </c>
      <c r="H22" s="195"/>
      <c r="I22" s="196"/>
    </row>
    <row r="23" spans="1:9" x14ac:dyDescent="0.25">
      <c r="A23" s="197"/>
      <c r="B23" s="197"/>
      <c r="C23" s="197"/>
      <c r="D23" s="197"/>
      <c r="E23" s="197"/>
      <c r="F23" s="197"/>
      <c r="G23" s="197"/>
      <c r="H23" s="197"/>
      <c r="I23" s="197"/>
    </row>
    <row r="24" spans="1:9" x14ac:dyDescent="0.25">
      <c r="A24" s="198"/>
      <c r="B24" s="199"/>
      <c r="C24" s="199"/>
      <c r="D24" s="199"/>
      <c r="E24" s="199"/>
      <c r="F24" s="199"/>
      <c r="G24" s="199"/>
      <c r="H24" s="199"/>
      <c r="I24" s="200"/>
    </row>
    <row r="25" spans="1:9" x14ac:dyDescent="0.25">
      <c r="A25" s="201"/>
      <c r="B25" s="202"/>
      <c r="C25" s="202"/>
      <c r="D25" s="202"/>
      <c r="E25" s="202"/>
      <c r="F25" s="202"/>
      <c r="G25" s="202"/>
      <c r="H25" s="202"/>
      <c r="I25" s="203" t="s">
        <v>213</v>
      </c>
    </row>
    <row r="26" spans="1:9" x14ac:dyDescent="0.25">
      <c r="A26" s="227"/>
      <c r="B26" s="227"/>
      <c r="C26" s="227"/>
      <c r="D26" s="227"/>
      <c r="E26" s="227"/>
      <c r="F26" s="227"/>
      <c r="G26" s="227"/>
      <c r="H26" s="227"/>
      <c r="I26" s="228"/>
    </row>
    <row r="27" spans="1:9" x14ac:dyDescent="0.25">
      <c r="A27" s="227"/>
      <c r="B27" s="227"/>
      <c r="C27" s="227"/>
      <c r="D27" s="227"/>
      <c r="E27" s="227"/>
      <c r="F27" s="227"/>
      <c r="G27" s="227"/>
      <c r="H27" s="227"/>
      <c r="I27" s="228"/>
    </row>
    <row r="28" spans="1:9" x14ac:dyDescent="0.25">
      <c r="A28" s="227"/>
      <c r="B28" s="227"/>
      <c r="C28" s="227"/>
      <c r="D28" s="227"/>
      <c r="E28" s="227"/>
      <c r="F28" s="227"/>
      <c r="G28" s="227"/>
      <c r="H28" s="227"/>
      <c r="I28" s="228"/>
    </row>
    <row r="29" spans="1:9" x14ac:dyDescent="0.25">
      <c r="A29" s="227"/>
      <c r="B29" s="227"/>
      <c r="C29" s="227"/>
      <c r="D29" s="227"/>
      <c r="E29" s="227"/>
      <c r="F29" s="227"/>
      <c r="G29" s="227"/>
      <c r="H29" s="227"/>
      <c r="I29" s="228"/>
    </row>
    <row r="30" spans="1:9" x14ac:dyDescent="0.25">
      <c r="A30" s="227"/>
      <c r="B30" s="227"/>
      <c r="C30" s="227"/>
      <c r="D30" s="227"/>
      <c r="E30" s="227"/>
      <c r="F30" s="227"/>
      <c r="G30" s="227"/>
      <c r="H30" s="227"/>
      <c r="I30" s="228"/>
    </row>
    <row r="31" spans="1:9" x14ac:dyDescent="0.25">
      <c r="A31" s="227"/>
      <c r="B31" s="227"/>
      <c r="C31" s="227"/>
      <c r="D31" s="227"/>
      <c r="E31" s="227"/>
      <c r="F31" s="227"/>
      <c r="G31" s="227"/>
      <c r="H31" s="227"/>
      <c r="I31" s="228"/>
    </row>
    <row r="32" spans="1:9" x14ac:dyDescent="0.25">
      <c r="A32" s="227"/>
      <c r="B32" s="227"/>
      <c r="C32" s="227"/>
      <c r="D32" s="227"/>
      <c r="E32" s="227"/>
      <c r="F32" s="227"/>
      <c r="G32" s="227"/>
      <c r="H32" s="227"/>
      <c r="I32" s="228"/>
    </row>
    <row r="33" spans="1:9" x14ac:dyDescent="0.25">
      <c r="A33" s="227"/>
      <c r="B33" s="227"/>
      <c r="C33" s="227"/>
      <c r="D33" s="227"/>
      <c r="E33" s="227"/>
      <c r="F33" s="227"/>
      <c r="G33" s="227"/>
      <c r="H33" s="227"/>
      <c r="I33" s="228"/>
    </row>
    <row r="34" spans="1:9" x14ac:dyDescent="0.25">
      <c r="A34" s="227"/>
      <c r="B34" s="227"/>
      <c r="C34" s="227"/>
      <c r="D34" s="227"/>
      <c r="E34" s="227"/>
      <c r="F34" s="227"/>
      <c r="G34" s="227"/>
      <c r="H34" s="227"/>
      <c r="I34" s="228"/>
    </row>
    <row r="35" spans="1:9" x14ac:dyDescent="0.25">
      <c r="A35" s="227"/>
      <c r="B35" s="227"/>
      <c r="C35" s="227"/>
      <c r="D35" s="227"/>
      <c r="E35" s="227"/>
      <c r="F35" s="227"/>
      <c r="G35" s="227"/>
      <c r="H35" s="227"/>
      <c r="I35" s="228"/>
    </row>
    <row r="36" spans="1:9" x14ac:dyDescent="0.25">
      <c r="A36" s="227"/>
      <c r="B36" s="227"/>
      <c r="C36" s="227"/>
      <c r="D36" s="227"/>
      <c r="E36" s="227"/>
      <c r="F36" s="227"/>
      <c r="G36" s="227"/>
      <c r="H36" s="227"/>
      <c r="I36" s="228"/>
    </row>
    <row r="37" spans="1:9" x14ac:dyDescent="0.25">
      <c r="A37" s="227"/>
      <c r="B37" s="227"/>
      <c r="C37" s="227"/>
      <c r="D37" s="227"/>
      <c r="E37" s="227"/>
      <c r="F37" s="227"/>
      <c r="G37" s="227"/>
      <c r="H37" s="227"/>
      <c r="I37" s="228"/>
    </row>
    <row r="38" spans="1:9" x14ac:dyDescent="0.25">
      <c r="A38" s="227"/>
      <c r="B38" s="227"/>
      <c r="C38" s="227"/>
      <c r="D38" s="227"/>
      <c r="E38" s="227"/>
      <c r="F38" s="227"/>
      <c r="G38" s="227"/>
      <c r="H38" s="227"/>
      <c r="I38" s="228"/>
    </row>
    <row r="39" spans="1:9" x14ac:dyDescent="0.25">
      <c r="A39" s="227"/>
      <c r="B39" s="227"/>
      <c r="C39" s="227"/>
      <c r="D39" s="227"/>
      <c r="E39" s="227"/>
      <c r="F39" s="227"/>
      <c r="G39" s="227"/>
      <c r="H39" s="227"/>
      <c r="I39" s="228"/>
    </row>
    <row r="40" spans="1:9" x14ac:dyDescent="0.25">
      <c r="A40" s="227"/>
      <c r="B40" s="227"/>
      <c r="C40" s="227"/>
      <c r="D40" s="227"/>
      <c r="E40" s="227"/>
      <c r="F40" s="227"/>
      <c r="G40" s="227"/>
      <c r="H40" s="227"/>
      <c r="I40" s="228"/>
    </row>
    <row r="41" spans="1:9" x14ac:dyDescent="0.25">
      <c r="A41" s="227"/>
      <c r="B41" s="227"/>
      <c r="C41" s="227"/>
      <c r="D41" s="227"/>
      <c r="E41" s="227"/>
      <c r="F41" s="227"/>
      <c r="G41" s="227"/>
      <c r="H41" s="227"/>
      <c r="I41" s="228"/>
    </row>
    <row r="42" spans="1:9" x14ac:dyDescent="0.25">
      <c r="A42" s="227"/>
      <c r="B42" s="227"/>
      <c r="C42" s="227"/>
      <c r="D42" s="227"/>
      <c r="E42" s="227"/>
      <c r="F42" s="227"/>
      <c r="G42" s="227"/>
      <c r="H42" s="227"/>
      <c r="I42" s="228"/>
    </row>
    <row r="43" spans="1:9" x14ac:dyDescent="0.25">
      <c r="A43" s="227"/>
      <c r="B43" s="227"/>
      <c r="C43" s="227"/>
      <c r="D43" s="227"/>
      <c r="E43" s="227"/>
      <c r="F43" s="227"/>
      <c r="G43" s="227"/>
      <c r="H43" s="227"/>
      <c r="I43" s="228"/>
    </row>
    <row r="44" spans="1:9" x14ac:dyDescent="0.25">
      <c r="A44" s="227"/>
      <c r="B44" s="227"/>
      <c r="C44" s="227"/>
      <c r="D44" s="227"/>
      <c r="E44" s="227"/>
      <c r="F44" s="227"/>
      <c r="G44" s="227"/>
      <c r="H44" s="227"/>
      <c r="I44" s="228"/>
    </row>
    <row r="45" spans="1:9" x14ac:dyDescent="0.25">
      <c r="A45" s="227"/>
      <c r="B45" s="227"/>
      <c r="C45" s="227"/>
      <c r="D45" s="227"/>
      <c r="E45" s="227"/>
      <c r="F45" s="227"/>
      <c r="G45" s="227"/>
      <c r="H45" s="227"/>
      <c r="I45" s="228"/>
    </row>
    <row r="46" spans="1:9" x14ac:dyDescent="0.25">
      <c r="A46" s="159" t="s">
        <v>177</v>
      </c>
      <c r="B46" s="159"/>
      <c r="C46" s="159"/>
      <c r="D46" s="159"/>
      <c r="E46" s="159"/>
      <c r="F46" s="159"/>
      <c r="G46" s="159"/>
      <c r="H46" s="159"/>
      <c r="I46" s="159"/>
    </row>
    <row r="47" spans="1:9" x14ac:dyDescent="0.25">
      <c r="A47" s="159" t="s">
        <v>187</v>
      </c>
      <c r="B47" s="159"/>
      <c r="C47" s="159"/>
      <c r="D47" s="159"/>
      <c r="E47" s="159"/>
      <c r="F47" s="159"/>
      <c r="G47" s="159"/>
      <c r="H47" s="159"/>
      <c r="I47" s="159"/>
    </row>
    <row r="48" spans="1:9" x14ac:dyDescent="0.25">
      <c r="A48" s="159" t="s">
        <v>188</v>
      </c>
      <c r="B48" s="159"/>
      <c r="C48" s="159"/>
      <c r="D48" s="159"/>
      <c r="E48" s="159"/>
      <c r="F48" s="159"/>
      <c r="G48" s="159"/>
      <c r="H48" s="159"/>
      <c r="I48" s="159"/>
    </row>
    <row r="49" spans="1:11" x14ac:dyDescent="0.25">
      <c r="A49" s="159" t="s">
        <v>186</v>
      </c>
      <c r="B49" s="159"/>
      <c r="C49" s="159"/>
      <c r="D49" s="159"/>
      <c r="E49" s="159"/>
      <c r="F49" s="159"/>
      <c r="G49" s="159"/>
      <c r="H49" s="159"/>
      <c r="I49" s="159"/>
    </row>
    <row r="50" spans="1:11" x14ac:dyDescent="0.25">
      <c r="A50" s="160"/>
      <c r="B50" s="160"/>
      <c r="C50" s="160"/>
      <c r="D50" s="160"/>
      <c r="E50" s="160"/>
      <c r="F50" s="160"/>
      <c r="G50" s="160"/>
      <c r="H50" s="160"/>
      <c r="I50" s="160"/>
    </row>
    <row r="51" spans="1:11" x14ac:dyDescent="0.25">
      <c r="A51" s="162" t="s">
        <v>214</v>
      </c>
      <c r="B51" s="162"/>
      <c r="C51" s="162"/>
      <c r="D51" s="161" t="s">
        <v>190</v>
      </c>
      <c r="E51" s="161"/>
      <c r="F51" s="161"/>
      <c r="G51" s="161"/>
      <c r="H51" s="161"/>
      <c r="I51" s="162" t="s">
        <v>191</v>
      </c>
    </row>
    <row r="52" spans="1:11" ht="23.25" x14ac:dyDescent="0.25">
      <c r="A52" s="166"/>
      <c r="B52" s="166"/>
      <c r="C52" s="166"/>
      <c r="D52" s="164" t="s">
        <v>192</v>
      </c>
      <c r="E52" s="165" t="s">
        <v>193</v>
      </c>
      <c r="F52" s="164" t="s">
        <v>7</v>
      </c>
      <c r="G52" s="164" t="s">
        <v>8</v>
      </c>
      <c r="H52" s="164" t="s">
        <v>194</v>
      </c>
      <c r="I52" s="166"/>
    </row>
    <row r="53" spans="1:11" x14ac:dyDescent="0.25">
      <c r="A53" s="166"/>
      <c r="B53" s="166"/>
      <c r="C53" s="166"/>
      <c r="D53" s="164" t="s">
        <v>195</v>
      </c>
      <c r="E53" s="164" t="s">
        <v>196</v>
      </c>
      <c r="F53" s="164" t="s">
        <v>197</v>
      </c>
      <c r="G53" s="164" t="s">
        <v>198</v>
      </c>
      <c r="H53" s="164" t="s">
        <v>199</v>
      </c>
      <c r="I53" s="164" t="s">
        <v>200</v>
      </c>
    </row>
    <row r="54" spans="1:11" s="14" customFormat="1" ht="12" customHeight="1" x14ac:dyDescent="0.2">
      <c r="A54" s="167"/>
      <c r="B54" s="168"/>
      <c r="C54" s="169"/>
      <c r="D54" s="171"/>
      <c r="E54" s="171"/>
      <c r="F54" s="171"/>
      <c r="G54" s="171"/>
      <c r="H54" s="171"/>
      <c r="I54" s="171"/>
      <c r="K54" s="172"/>
    </row>
    <row r="55" spans="1:11" s="14" customFormat="1" ht="43.5" customHeight="1" x14ac:dyDescent="0.2">
      <c r="A55" s="204" t="s">
        <v>215</v>
      </c>
      <c r="B55" s="205"/>
      <c r="C55" s="206"/>
      <c r="D55" s="207">
        <f>D56+D57+D58+D59+D60+D61+D62+D63</f>
        <v>0</v>
      </c>
      <c r="E55" s="207">
        <f t="shared" ref="E55:H55" si="0">E56+E57+E58+E59+E60+E61+E62+E63</f>
        <v>0</v>
      </c>
      <c r="F55" s="207">
        <f t="shared" si="0"/>
        <v>0</v>
      </c>
      <c r="G55" s="207">
        <f t="shared" si="0"/>
        <v>0</v>
      </c>
      <c r="H55" s="207">
        <f t="shared" si="0"/>
        <v>0</v>
      </c>
      <c r="I55" s="207">
        <f>H55-D55</f>
        <v>0</v>
      </c>
      <c r="K55" s="172"/>
    </row>
    <row r="56" spans="1:11" s="14" customFormat="1" ht="12" customHeight="1" x14ac:dyDescent="0.2">
      <c r="A56" s="208"/>
      <c r="B56" s="178" t="s">
        <v>201</v>
      </c>
      <c r="C56" s="179"/>
      <c r="D56" s="209">
        <v>0</v>
      </c>
      <c r="E56" s="176">
        <v>0</v>
      </c>
      <c r="F56" s="209">
        <v>0</v>
      </c>
      <c r="G56" s="209">
        <v>0</v>
      </c>
      <c r="H56" s="209">
        <v>0</v>
      </c>
      <c r="I56" s="209">
        <v>0</v>
      </c>
      <c r="K56" s="210"/>
    </row>
    <row r="57" spans="1:11" s="14" customFormat="1" ht="12" customHeight="1" x14ac:dyDescent="0.2">
      <c r="A57" s="208"/>
      <c r="B57" s="178" t="s">
        <v>202</v>
      </c>
      <c r="C57" s="179"/>
      <c r="D57" s="209">
        <v>0</v>
      </c>
      <c r="E57" s="209">
        <v>0</v>
      </c>
      <c r="F57" s="209">
        <v>0</v>
      </c>
      <c r="G57" s="209">
        <v>0</v>
      </c>
      <c r="H57" s="209">
        <v>0</v>
      </c>
      <c r="I57" s="209">
        <v>0</v>
      </c>
    </row>
    <row r="58" spans="1:11" s="14" customFormat="1" ht="12" customHeight="1" x14ac:dyDescent="0.2">
      <c r="A58" s="208"/>
      <c r="B58" s="178" t="s">
        <v>203</v>
      </c>
      <c r="C58" s="179"/>
      <c r="D58" s="209">
        <v>0</v>
      </c>
      <c r="E58" s="209">
        <v>0</v>
      </c>
      <c r="F58" s="209">
        <v>0</v>
      </c>
      <c r="G58" s="209">
        <v>0</v>
      </c>
      <c r="H58" s="209">
        <v>0</v>
      </c>
      <c r="I58" s="209">
        <v>0</v>
      </c>
    </row>
    <row r="59" spans="1:11" s="14" customFormat="1" ht="12" customHeight="1" x14ac:dyDescent="0.2">
      <c r="A59" s="208"/>
      <c r="B59" s="178" t="s">
        <v>204</v>
      </c>
      <c r="C59" s="179"/>
      <c r="D59" s="209">
        <v>0</v>
      </c>
      <c r="E59" s="209">
        <v>0</v>
      </c>
      <c r="F59" s="209">
        <v>0</v>
      </c>
      <c r="G59" s="209">
        <v>0</v>
      </c>
      <c r="H59" s="209">
        <v>0</v>
      </c>
      <c r="I59" s="209">
        <v>0</v>
      </c>
    </row>
    <row r="60" spans="1:11" s="14" customFormat="1" ht="12" customHeight="1" x14ac:dyDescent="0.2">
      <c r="A60" s="208"/>
      <c r="B60" s="178" t="s">
        <v>216</v>
      </c>
      <c r="C60" s="179"/>
      <c r="D60" s="209">
        <v>0</v>
      </c>
      <c r="E60" s="209">
        <v>0</v>
      </c>
      <c r="F60" s="209">
        <v>0</v>
      </c>
      <c r="G60" s="209">
        <v>0</v>
      </c>
      <c r="H60" s="209">
        <v>0</v>
      </c>
      <c r="I60" s="209">
        <v>0</v>
      </c>
    </row>
    <row r="61" spans="1:11" s="14" customFormat="1" ht="27.75" customHeight="1" x14ac:dyDescent="0.2">
      <c r="A61" s="208"/>
      <c r="B61" s="178" t="s">
        <v>217</v>
      </c>
      <c r="C61" s="179"/>
      <c r="D61" s="209">
        <v>0</v>
      </c>
      <c r="E61" s="209">
        <v>0</v>
      </c>
      <c r="F61" s="209">
        <v>0</v>
      </c>
      <c r="G61" s="209">
        <v>0</v>
      </c>
      <c r="H61" s="209">
        <v>0</v>
      </c>
      <c r="I61" s="209">
        <v>0</v>
      </c>
    </row>
    <row r="62" spans="1:11" s="14" customFormat="1" ht="30" customHeight="1" x14ac:dyDescent="0.2">
      <c r="A62" s="208"/>
      <c r="B62" s="178" t="s">
        <v>218</v>
      </c>
      <c r="C62" s="179"/>
      <c r="D62" s="209">
        <v>0</v>
      </c>
      <c r="E62" s="209">
        <v>0</v>
      </c>
      <c r="F62" s="209">
        <v>0</v>
      </c>
      <c r="G62" s="209">
        <v>0</v>
      </c>
      <c r="H62" s="209">
        <v>0</v>
      </c>
      <c r="I62" s="209">
        <v>0</v>
      </c>
    </row>
    <row r="63" spans="1:11" s="14" customFormat="1" ht="26.25" customHeight="1" x14ac:dyDescent="0.2">
      <c r="A63" s="208"/>
      <c r="B63" s="178" t="s">
        <v>219</v>
      </c>
      <c r="C63" s="179"/>
      <c r="D63" s="209">
        <v>0</v>
      </c>
      <c r="E63" s="209">
        <v>0</v>
      </c>
      <c r="F63" s="209">
        <v>0</v>
      </c>
      <c r="G63" s="209">
        <v>0</v>
      </c>
      <c r="H63" s="209">
        <v>0</v>
      </c>
      <c r="I63" s="211">
        <v>0</v>
      </c>
    </row>
    <row r="64" spans="1:11" s="14" customFormat="1" ht="23.25" customHeight="1" x14ac:dyDescent="0.2">
      <c r="A64" s="208"/>
      <c r="B64" s="212"/>
      <c r="C64" s="213"/>
      <c r="D64" s="209"/>
      <c r="E64" s="176"/>
      <c r="F64" s="214"/>
      <c r="G64" s="209"/>
      <c r="H64" s="209"/>
      <c r="I64" s="214"/>
    </row>
    <row r="65" spans="1:9" s="14" customFormat="1" ht="49.5" customHeight="1" x14ac:dyDescent="0.2">
      <c r="A65" s="204" t="s">
        <v>220</v>
      </c>
      <c r="B65" s="205"/>
      <c r="C65" s="206"/>
      <c r="D65" s="207">
        <f>D66+D67+D68+D69</f>
        <v>109193778</v>
      </c>
      <c r="E65" s="207">
        <f t="shared" ref="E65:I65" si="1">E66+E67+E68+E69</f>
        <v>5954785</v>
      </c>
      <c r="F65" s="207">
        <f t="shared" si="1"/>
        <v>115148563</v>
      </c>
      <c r="G65" s="207">
        <f t="shared" si="1"/>
        <v>114939907</v>
      </c>
      <c r="H65" s="207">
        <f t="shared" si="1"/>
        <v>85744769</v>
      </c>
      <c r="I65" s="215">
        <f t="shared" si="1"/>
        <v>-23449009</v>
      </c>
    </row>
    <row r="66" spans="1:9" s="14" customFormat="1" ht="12" customHeight="1" x14ac:dyDescent="0.2">
      <c r="A66" s="216"/>
      <c r="B66" s="178" t="s">
        <v>202</v>
      </c>
      <c r="C66" s="179"/>
      <c r="D66" s="209">
        <v>0</v>
      </c>
      <c r="E66" s="176">
        <v>0</v>
      </c>
      <c r="F66" s="209">
        <v>0</v>
      </c>
      <c r="G66" s="209">
        <v>0</v>
      </c>
      <c r="H66" s="209">
        <v>0</v>
      </c>
      <c r="I66" s="209">
        <v>0</v>
      </c>
    </row>
    <row r="67" spans="1:9" s="14" customFormat="1" ht="27" customHeight="1" x14ac:dyDescent="0.2">
      <c r="A67" s="216"/>
      <c r="B67" s="178" t="s">
        <v>216</v>
      </c>
      <c r="C67" s="179"/>
      <c r="D67" s="209"/>
      <c r="E67" s="176"/>
      <c r="F67" s="209"/>
      <c r="G67" s="209"/>
      <c r="H67" s="209"/>
      <c r="I67" s="209"/>
    </row>
    <row r="68" spans="1:9" s="14" customFormat="1" ht="30" customHeight="1" x14ac:dyDescent="0.2">
      <c r="A68" s="208"/>
      <c r="B68" s="178" t="s">
        <v>221</v>
      </c>
      <c r="C68" s="179"/>
      <c r="D68" s="209">
        <f>D16</f>
        <v>12084199</v>
      </c>
      <c r="E68" s="209">
        <f>E16</f>
        <v>2113449</v>
      </c>
      <c r="F68" s="209">
        <f>F16</f>
        <v>14197648</v>
      </c>
      <c r="G68" s="209">
        <f>G16</f>
        <v>14197648</v>
      </c>
      <c r="H68" s="209">
        <f>H16</f>
        <v>14049742</v>
      </c>
      <c r="I68" s="209">
        <f>I16</f>
        <v>1965543</v>
      </c>
    </row>
    <row r="69" spans="1:9" s="217" customFormat="1" ht="30.75" customHeight="1" x14ac:dyDescent="0.2">
      <c r="A69" s="208"/>
      <c r="B69" s="178" t="s">
        <v>222</v>
      </c>
      <c r="C69" s="179"/>
      <c r="D69" s="209">
        <f>D18</f>
        <v>97109579</v>
      </c>
      <c r="E69" s="209">
        <f>E18</f>
        <v>3841336</v>
      </c>
      <c r="F69" s="209">
        <f>F18</f>
        <v>100950915</v>
      </c>
      <c r="G69" s="209">
        <f>G18</f>
        <v>100742259</v>
      </c>
      <c r="H69" s="209">
        <f>H18</f>
        <v>71695027</v>
      </c>
      <c r="I69" s="180">
        <f>I18</f>
        <v>-25414552</v>
      </c>
    </row>
    <row r="70" spans="1:9" s="14" customFormat="1" ht="12" customHeight="1" x14ac:dyDescent="0.2">
      <c r="A70" s="218"/>
      <c r="B70" s="219"/>
      <c r="C70" s="220"/>
      <c r="D70" s="221"/>
      <c r="E70" s="222"/>
      <c r="F70" s="221"/>
      <c r="G70" s="221"/>
      <c r="H70" s="221"/>
      <c r="I70" s="221"/>
    </row>
    <row r="71" spans="1:9" s="14" customFormat="1" ht="12" customHeight="1" x14ac:dyDescent="0.2">
      <c r="A71" s="216" t="s">
        <v>210</v>
      </c>
      <c r="B71" s="223"/>
      <c r="C71" s="213"/>
      <c r="D71" s="207">
        <f>D72</f>
        <v>0</v>
      </c>
      <c r="E71" s="207">
        <f t="shared" ref="E71:I71" si="2">E72</f>
        <v>0</v>
      </c>
      <c r="F71" s="207">
        <f t="shared" si="2"/>
        <v>0</v>
      </c>
      <c r="G71" s="207">
        <f t="shared" si="2"/>
        <v>1872</v>
      </c>
      <c r="H71" s="207">
        <f t="shared" si="2"/>
        <v>1872</v>
      </c>
      <c r="I71" s="207">
        <f t="shared" si="2"/>
        <v>1872</v>
      </c>
    </row>
    <row r="72" spans="1:9" s="14" customFormat="1" ht="12" customHeight="1" x14ac:dyDescent="0.2">
      <c r="A72" s="208"/>
      <c r="B72" s="178" t="s">
        <v>210</v>
      </c>
      <c r="C72" s="179"/>
      <c r="D72" s="209">
        <v>0</v>
      </c>
      <c r="E72" s="176">
        <v>0</v>
      </c>
      <c r="F72" s="209">
        <v>0</v>
      </c>
      <c r="G72" s="209">
        <f>G19</f>
        <v>1872</v>
      </c>
      <c r="H72" s="209">
        <f>H19</f>
        <v>1872</v>
      </c>
      <c r="I72" s="209">
        <f>I19</f>
        <v>1872</v>
      </c>
    </row>
    <row r="73" spans="1:9" s="14" customFormat="1" ht="12" customHeight="1" x14ac:dyDescent="0.2">
      <c r="A73" s="181"/>
      <c r="B73" s="182"/>
      <c r="C73" s="183"/>
      <c r="D73" s="185"/>
      <c r="E73" s="185"/>
      <c r="F73" s="185"/>
      <c r="G73" s="185"/>
      <c r="H73" s="185"/>
      <c r="I73" s="185"/>
    </row>
    <row r="74" spans="1:9" s="14" customFormat="1" ht="12" customHeight="1" x14ac:dyDescent="0.2">
      <c r="A74" s="187"/>
      <c r="B74" s="188"/>
      <c r="C74" s="224" t="s">
        <v>211</v>
      </c>
      <c r="D74" s="190">
        <f t="shared" ref="D74:I74" si="3">D55+D65+D71</f>
        <v>109193778</v>
      </c>
      <c r="E74" s="190">
        <f t="shared" si="3"/>
        <v>5954785</v>
      </c>
      <c r="F74" s="190">
        <f t="shared" si="3"/>
        <v>115148563</v>
      </c>
      <c r="G74" s="190">
        <f t="shared" si="3"/>
        <v>114941779</v>
      </c>
      <c r="H74" s="190">
        <f t="shared" si="3"/>
        <v>85746641</v>
      </c>
      <c r="I74" s="191">
        <f t="shared" si="3"/>
        <v>-23447137</v>
      </c>
    </row>
    <row r="75" spans="1:9" s="14" customFormat="1" ht="11.25" x14ac:dyDescent="0.2">
      <c r="A75" s="192"/>
      <c r="B75" s="192"/>
      <c r="C75" s="192"/>
      <c r="D75" s="193"/>
      <c r="E75" s="193"/>
      <c r="F75" s="193"/>
      <c r="G75" s="194" t="s">
        <v>212</v>
      </c>
      <c r="H75" s="195"/>
      <c r="I75" s="196"/>
    </row>
    <row r="76" spans="1:9" x14ac:dyDescent="0.25">
      <c r="A76" s="225" t="s">
        <v>223</v>
      </c>
      <c r="B76" s="59"/>
      <c r="C76" s="59"/>
      <c r="D76" s="59"/>
      <c r="E76" s="59"/>
      <c r="F76" s="59"/>
      <c r="G76" s="59"/>
      <c r="H76" s="59"/>
      <c r="I76" s="59"/>
    </row>
    <row r="77" spans="1:9" x14ac:dyDescent="0.25">
      <c r="A77" s="225" t="s">
        <v>224</v>
      </c>
      <c r="B77" s="59"/>
      <c r="C77" s="59"/>
      <c r="D77" s="59"/>
      <c r="E77" s="59"/>
      <c r="F77" s="59"/>
      <c r="G77" s="59"/>
      <c r="H77" s="59"/>
      <c r="I77" s="59"/>
    </row>
    <row r="78" spans="1:9" x14ac:dyDescent="0.25">
      <c r="A78" s="226" t="s">
        <v>225</v>
      </c>
      <c r="B78" s="226"/>
      <c r="C78" s="226"/>
      <c r="D78" s="226"/>
      <c r="E78" s="226"/>
      <c r="F78" s="226"/>
      <c r="G78" s="226"/>
      <c r="H78" s="226"/>
      <c r="I78" s="226"/>
    </row>
    <row r="79" spans="1:9" x14ac:dyDescent="0.25">
      <c r="A79" s="197"/>
      <c r="B79" s="197"/>
      <c r="C79" s="197"/>
      <c r="D79" s="197"/>
      <c r="E79" s="197"/>
      <c r="F79" s="197"/>
      <c r="G79" s="197"/>
      <c r="H79" s="197"/>
      <c r="I79" s="197"/>
    </row>
    <row r="80" spans="1:9" x14ac:dyDescent="0.25">
      <c r="A80" s="198"/>
      <c r="B80" s="199"/>
      <c r="C80" s="199"/>
      <c r="D80" s="199"/>
      <c r="E80" s="199"/>
      <c r="F80" s="199"/>
      <c r="G80" s="199"/>
      <c r="H80" s="199"/>
      <c r="I80" s="200"/>
    </row>
    <row r="81" spans="1:9" x14ac:dyDescent="0.25">
      <c r="A81" s="201"/>
      <c r="B81" s="202"/>
      <c r="C81" s="202"/>
      <c r="D81" s="202"/>
      <c r="E81" s="202"/>
      <c r="F81" s="202"/>
      <c r="G81" s="202"/>
      <c r="H81" s="202"/>
      <c r="I81" s="203" t="s">
        <v>226</v>
      </c>
    </row>
  </sheetData>
  <mergeCells count="46">
    <mergeCell ref="A79:I79"/>
    <mergeCell ref="B68:C68"/>
    <mergeCell ref="B69:C69"/>
    <mergeCell ref="B72:C72"/>
    <mergeCell ref="I74:I75"/>
    <mergeCell ref="G75:H75"/>
    <mergeCell ref="A78:I78"/>
    <mergeCell ref="B61:C61"/>
    <mergeCell ref="B62:C62"/>
    <mergeCell ref="B63:C63"/>
    <mergeCell ref="A65:C65"/>
    <mergeCell ref="B66:C66"/>
    <mergeCell ref="B67:C67"/>
    <mergeCell ref="A55:C55"/>
    <mergeCell ref="B56:C56"/>
    <mergeCell ref="B57:C57"/>
    <mergeCell ref="B58:C58"/>
    <mergeCell ref="B59:C59"/>
    <mergeCell ref="B60:C60"/>
    <mergeCell ref="A23:I23"/>
    <mergeCell ref="A46:I46"/>
    <mergeCell ref="A47:I47"/>
    <mergeCell ref="A48:I48"/>
    <mergeCell ref="A49:I49"/>
    <mergeCell ref="A51:C53"/>
    <mergeCell ref="D51:H51"/>
    <mergeCell ref="I51:I52"/>
    <mergeCell ref="A16:C16"/>
    <mergeCell ref="A17:C17"/>
    <mergeCell ref="A18:C18"/>
    <mergeCell ref="A19:C19"/>
    <mergeCell ref="I21:I22"/>
    <mergeCell ref="G22:H22"/>
    <mergeCell ref="A10:C10"/>
    <mergeCell ref="A11:C11"/>
    <mergeCell ref="A12:C12"/>
    <mergeCell ref="A13:C13"/>
    <mergeCell ref="A14:C14"/>
    <mergeCell ref="A15:C15"/>
    <mergeCell ref="A1:I1"/>
    <mergeCell ref="A2:I2"/>
    <mergeCell ref="A3:I3"/>
    <mergeCell ref="A4:I4"/>
    <mergeCell ref="A6:C8"/>
    <mergeCell ref="D6:H6"/>
    <mergeCell ref="I6:I7"/>
  </mergeCells>
  <printOptions horizontalCentered="1"/>
  <pageMargins left="0.70866141732283472" right="0.70866141732283472" top="0.74803149606299213" bottom="0.35433070866141736" header="0.31496062992125984" footer="0.31496062992125984"/>
  <pageSetup scale="80" orientation="landscape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  <pageSetUpPr fitToPage="1"/>
  </sheetPr>
  <dimension ref="A1:J27"/>
  <sheetViews>
    <sheetView view="pageBreakPreview" zoomScale="145" zoomScaleNormal="100" zoomScaleSheetLayoutView="145" workbookViewId="0">
      <selection activeCell="C11" sqref="C11"/>
    </sheetView>
  </sheetViews>
  <sheetFormatPr baseColWidth="10" defaultColWidth="11.42578125" defaultRowHeight="14.25" x14ac:dyDescent="0.2"/>
  <cols>
    <col min="1" max="1" width="25.7109375" style="66" customWidth="1"/>
    <col min="2" max="2" width="26.7109375" style="66" customWidth="1"/>
    <col min="3" max="5" width="25.7109375" style="66" customWidth="1"/>
    <col min="6" max="7" width="11.42578125" style="66"/>
    <col min="8" max="9" width="17.140625" style="66" customWidth="1"/>
    <col min="10" max="10" width="17.85546875" style="66" customWidth="1"/>
    <col min="11" max="16384" width="11.42578125" style="66"/>
  </cols>
  <sheetData>
    <row r="1" spans="1:10" ht="18" customHeight="1" x14ac:dyDescent="0.2">
      <c r="A1" s="120" t="s">
        <v>177</v>
      </c>
      <c r="B1" s="121"/>
      <c r="C1" s="121"/>
      <c r="D1" s="121"/>
      <c r="E1" s="121"/>
      <c r="F1" s="115"/>
      <c r="G1" s="115"/>
      <c r="H1" s="116"/>
    </row>
    <row r="2" spans="1:10" ht="18" customHeight="1" x14ac:dyDescent="0.2">
      <c r="A2" s="123" t="s">
        <v>185</v>
      </c>
      <c r="B2" s="124"/>
      <c r="C2" s="124"/>
      <c r="D2" s="124"/>
      <c r="E2" s="124"/>
      <c r="F2" s="65"/>
    </row>
    <row r="3" spans="1:10" ht="18" customHeight="1" x14ac:dyDescent="0.2">
      <c r="A3" s="123" t="s">
        <v>139</v>
      </c>
      <c r="B3" s="124"/>
      <c r="C3" s="124"/>
      <c r="D3" s="124"/>
      <c r="E3" s="124"/>
      <c r="F3" s="65"/>
    </row>
    <row r="4" spans="1:10" ht="18" customHeight="1" thickBot="1" x14ac:dyDescent="0.25">
      <c r="A4" s="123" t="s">
        <v>186</v>
      </c>
      <c r="B4" s="124"/>
      <c r="C4" s="124"/>
      <c r="D4" s="124"/>
      <c r="E4" s="124"/>
      <c r="F4" s="65"/>
    </row>
    <row r="5" spans="1:10" ht="15" customHeight="1" thickBot="1" x14ac:dyDescent="0.25">
      <c r="A5" s="141" t="s">
        <v>140</v>
      </c>
      <c r="B5" s="141"/>
      <c r="C5" s="67" t="s">
        <v>141</v>
      </c>
      <c r="D5" s="67" t="s">
        <v>142</v>
      </c>
      <c r="E5" s="67" t="s">
        <v>143</v>
      </c>
    </row>
    <row r="6" spans="1:10" ht="15" customHeight="1" thickBot="1" x14ac:dyDescent="0.25">
      <c r="A6" s="141"/>
      <c r="B6" s="141"/>
      <c r="C6" s="67" t="s">
        <v>144</v>
      </c>
      <c r="D6" s="67" t="s">
        <v>145</v>
      </c>
      <c r="E6" s="67" t="s">
        <v>146</v>
      </c>
    </row>
    <row r="7" spans="1:10" ht="15" customHeight="1" thickBot="1" x14ac:dyDescent="0.25">
      <c r="A7" s="142" t="s">
        <v>147</v>
      </c>
      <c r="B7" s="142"/>
      <c r="C7" s="142"/>
      <c r="D7" s="142"/>
      <c r="E7" s="142"/>
    </row>
    <row r="8" spans="1:10" ht="24.95" customHeight="1" x14ac:dyDescent="0.2">
      <c r="A8" s="68" t="s">
        <v>148</v>
      </c>
      <c r="B8" s="69"/>
      <c r="C8" s="70">
        <v>0</v>
      </c>
      <c r="D8" s="70">
        <v>0</v>
      </c>
      <c r="E8" s="71">
        <f t="shared" ref="E8:E14" si="0">C8-D8</f>
        <v>0</v>
      </c>
    </row>
    <row r="9" spans="1:10" ht="24.95" customHeight="1" x14ac:dyDescent="0.2">
      <c r="A9" s="72" t="s">
        <v>148</v>
      </c>
      <c r="B9" s="73"/>
      <c r="C9" s="74">
        <v>0</v>
      </c>
      <c r="D9" s="74">
        <v>0</v>
      </c>
      <c r="E9" s="75">
        <f t="shared" si="0"/>
        <v>0</v>
      </c>
    </row>
    <row r="10" spans="1:10" ht="24.95" customHeight="1" x14ac:dyDescent="0.2">
      <c r="A10" s="72" t="s">
        <v>148</v>
      </c>
      <c r="B10" s="73"/>
      <c r="C10" s="74">
        <v>0</v>
      </c>
      <c r="D10" s="74">
        <v>0</v>
      </c>
      <c r="E10" s="75">
        <f t="shared" si="0"/>
        <v>0</v>
      </c>
    </row>
    <row r="11" spans="1:10" ht="24.95" customHeight="1" x14ac:dyDescent="0.2">
      <c r="A11" s="72" t="s">
        <v>148</v>
      </c>
      <c r="B11" s="73"/>
      <c r="C11" s="74">
        <v>0</v>
      </c>
      <c r="D11" s="74">
        <v>0</v>
      </c>
      <c r="E11" s="75">
        <f t="shared" si="0"/>
        <v>0</v>
      </c>
    </row>
    <row r="12" spans="1:10" ht="24.95" customHeight="1" x14ac:dyDescent="0.4">
      <c r="A12" s="72" t="s">
        <v>148</v>
      </c>
      <c r="B12" s="73"/>
      <c r="C12" s="117" t="s">
        <v>176</v>
      </c>
      <c r="D12" s="74">
        <v>0</v>
      </c>
      <c r="E12" s="75">
        <v>0</v>
      </c>
      <c r="H12" s="76"/>
      <c r="I12" s="76"/>
      <c r="J12" s="76"/>
    </row>
    <row r="13" spans="1:10" ht="24.95" customHeight="1" x14ac:dyDescent="0.2">
      <c r="A13" s="72" t="s">
        <v>148</v>
      </c>
      <c r="B13" s="73"/>
      <c r="C13" s="74">
        <v>0</v>
      </c>
      <c r="D13" s="74">
        <v>0</v>
      </c>
      <c r="E13" s="75">
        <f t="shared" si="0"/>
        <v>0</v>
      </c>
      <c r="H13" s="76"/>
      <c r="I13" s="76"/>
      <c r="J13" s="76"/>
    </row>
    <row r="14" spans="1:10" ht="24.95" customHeight="1" x14ac:dyDescent="0.2">
      <c r="A14" s="72" t="s">
        <v>148</v>
      </c>
      <c r="B14" s="73"/>
      <c r="C14" s="74">
        <v>0</v>
      </c>
      <c r="D14" s="74">
        <v>0</v>
      </c>
      <c r="E14" s="75">
        <f t="shared" si="0"/>
        <v>0</v>
      </c>
      <c r="H14" s="78"/>
      <c r="I14" s="78"/>
      <c r="J14" s="76"/>
    </row>
    <row r="15" spans="1:10" ht="17.100000000000001" customHeight="1" x14ac:dyDescent="0.2">
      <c r="A15" s="143" t="s">
        <v>150</v>
      </c>
      <c r="B15" s="143"/>
      <c r="C15" s="79">
        <f>SUM(C8:C14)</f>
        <v>0</v>
      </c>
      <c r="D15" s="79">
        <f>SUM(D8:D14)</f>
        <v>0</v>
      </c>
      <c r="E15" s="80">
        <f>SUM(E8:E14)</f>
        <v>0</v>
      </c>
      <c r="H15" s="78"/>
      <c r="I15" s="78"/>
      <c r="J15" s="76"/>
    </row>
    <row r="16" spans="1:10" ht="17.100000000000001" customHeight="1" x14ac:dyDescent="0.2">
      <c r="A16" s="144" t="s">
        <v>151</v>
      </c>
      <c r="B16" s="145"/>
      <c r="C16" s="145"/>
      <c r="D16" s="145"/>
      <c r="E16" s="146"/>
      <c r="H16" s="78"/>
      <c r="I16" s="78"/>
      <c r="J16" s="78"/>
    </row>
    <row r="17" spans="1:10" ht="24.95" customHeight="1" x14ac:dyDescent="0.2">
      <c r="A17" s="81" t="s">
        <v>152</v>
      </c>
      <c r="B17" s="82"/>
      <c r="C17" s="83">
        <v>0</v>
      </c>
      <c r="D17" s="83">
        <v>0</v>
      </c>
      <c r="E17" s="84">
        <f t="shared" ref="E17:E23" si="1">C17-D17</f>
        <v>0</v>
      </c>
      <c r="H17" s="78"/>
      <c r="I17" s="78"/>
      <c r="J17" s="78"/>
    </row>
    <row r="18" spans="1:10" ht="24.95" customHeight="1" x14ac:dyDescent="0.2">
      <c r="A18" s="72" t="s">
        <v>153</v>
      </c>
      <c r="B18" s="73"/>
      <c r="C18" s="74">
        <v>0</v>
      </c>
      <c r="D18" s="74">
        <v>0</v>
      </c>
      <c r="E18" s="75">
        <f t="shared" si="1"/>
        <v>0</v>
      </c>
      <c r="H18" s="78"/>
      <c r="I18" s="78"/>
      <c r="J18" s="85"/>
    </row>
    <row r="19" spans="1:10" ht="24.95" customHeight="1" x14ac:dyDescent="0.2">
      <c r="A19" s="72" t="s">
        <v>153</v>
      </c>
      <c r="B19" s="73"/>
      <c r="C19" s="74">
        <v>0</v>
      </c>
      <c r="D19" s="74">
        <v>0</v>
      </c>
      <c r="E19" s="75">
        <f t="shared" si="1"/>
        <v>0</v>
      </c>
      <c r="H19" s="78"/>
      <c r="I19" s="78"/>
      <c r="J19" s="85"/>
    </row>
    <row r="20" spans="1:10" ht="24.95" customHeight="1" x14ac:dyDescent="0.2">
      <c r="A20" s="72" t="s">
        <v>153</v>
      </c>
      <c r="B20" s="73"/>
      <c r="C20" s="74">
        <v>0</v>
      </c>
      <c r="D20" s="74">
        <v>0</v>
      </c>
      <c r="E20" s="75">
        <f t="shared" si="1"/>
        <v>0</v>
      </c>
    </row>
    <row r="21" spans="1:10" ht="24.95" customHeight="1" x14ac:dyDescent="0.2">
      <c r="A21" s="72" t="s">
        <v>153</v>
      </c>
      <c r="B21" s="73"/>
      <c r="C21" s="74">
        <v>0</v>
      </c>
      <c r="D21" s="74">
        <v>0</v>
      </c>
      <c r="E21" s="75">
        <f t="shared" si="1"/>
        <v>0</v>
      </c>
      <c r="F21" s="87"/>
    </row>
    <row r="22" spans="1:10" ht="24.95" customHeight="1" x14ac:dyDescent="0.2">
      <c r="A22" s="72" t="s">
        <v>153</v>
      </c>
      <c r="B22" s="73"/>
      <c r="C22" s="74">
        <v>0</v>
      </c>
      <c r="D22" s="74">
        <v>0</v>
      </c>
      <c r="E22" s="75">
        <f t="shared" si="1"/>
        <v>0</v>
      </c>
    </row>
    <row r="23" spans="1:10" ht="24.95" customHeight="1" x14ac:dyDescent="0.2">
      <c r="A23" s="72" t="s">
        <v>153</v>
      </c>
      <c r="B23" s="73"/>
      <c r="C23" s="74">
        <v>0</v>
      </c>
      <c r="D23" s="74">
        <v>0</v>
      </c>
      <c r="E23" s="75">
        <f t="shared" si="1"/>
        <v>0</v>
      </c>
    </row>
    <row r="24" spans="1:10" ht="15.95" customHeight="1" x14ac:dyDescent="0.2">
      <c r="A24" s="72"/>
      <c r="B24" s="73"/>
      <c r="C24" s="74"/>
      <c r="D24" s="86" t="s">
        <v>149</v>
      </c>
      <c r="E24" s="77" t="s">
        <v>149</v>
      </c>
    </row>
    <row r="25" spans="1:10" ht="15.95" customHeight="1" x14ac:dyDescent="0.2">
      <c r="A25" s="147" t="s">
        <v>154</v>
      </c>
      <c r="B25" s="148"/>
      <c r="C25" s="80">
        <f>SUM(C17:C24)</f>
        <v>0</v>
      </c>
      <c r="D25" s="80">
        <f>SUM(D17:D24)</f>
        <v>0</v>
      </c>
      <c r="E25" s="80">
        <f>C25-D25</f>
        <v>0</v>
      </c>
    </row>
    <row r="26" spans="1:10" x14ac:dyDescent="0.2">
      <c r="A26" s="149"/>
      <c r="B26" s="150"/>
      <c r="C26" s="75"/>
      <c r="D26" s="86"/>
      <c r="E26" s="75" t="s">
        <v>149</v>
      </c>
    </row>
    <row r="27" spans="1:10" x14ac:dyDescent="0.2">
      <c r="A27" s="139" t="s">
        <v>155</v>
      </c>
      <c r="B27" s="140"/>
      <c r="C27" s="88">
        <f>C15+C25</f>
        <v>0</v>
      </c>
      <c r="D27" s="88">
        <f>D15+D25</f>
        <v>0</v>
      </c>
      <c r="E27" s="89">
        <f>C27-D27</f>
        <v>0</v>
      </c>
    </row>
  </sheetData>
  <mergeCells count="12">
    <mergeCell ref="A27:B27"/>
    <mergeCell ref="A1:E1"/>
    <mergeCell ref="A2:E2"/>
    <mergeCell ref="A3:E3"/>
    <mergeCell ref="A4:E4"/>
    <mergeCell ref="A5:B5"/>
    <mergeCell ref="A6:B6"/>
    <mergeCell ref="A7:E7"/>
    <mergeCell ref="A15:B15"/>
    <mergeCell ref="A16:E16"/>
    <mergeCell ref="A25:B25"/>
    <mergeCell ref="A26:B26"/>
  </mergeCells>
  <printOptions horizontalCentered="1"/>
  <pageMargins left="0.23622047244094491" right="0.23622047244094491" top="0.74803149606299213" bottom="0.74803149606299213" header="0" footer="0"/>
  <pageSetup scale="90" orientation="landscape" horizontalDpi="300" verticalDpi="300" r:id="rId1"/>
  <headerFooter>
    <oddFooter xml:space="preserve">&amp;R&amp;8Presupuestaria/&amp;P+1
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  <pageSetUpPr fitToPage="1"/>
  </sheetPr>
  <dimension ref="A1:I33"/>
  <sheetViews>
    <sheetView view="pageBreakPreview" zoomScaleNormal="85" zoomScaleSheetLayoutView="100" workbookViewId="0">
      <selection activeCell="A4" sqref="A4:C4"/>
    </sheetView>
  </sheetViews>
  <sheetFormatPr baseColWidth="10" defaultColWidth="11.42578125" defaultRowHeight="11.25" x14ac:dyDescent="0.2"/>
  <cols>
    <col min="1" max="1" width="60.7109375" style="14" customWidth="1"/>
    <col min="2" max="3" width="35.7109375" style="14" customWidth="1"/>
    <col min="4" max="16384" width="11.42578125" style="14"/>
  </cols>
  <sheetData>
    <row r="1" spans="1:9" ht="18" customHeight="1" x14ac:dyDescent="0.2">
      <c r="A1" s="120" t="s">
        <v>177</v>
      </c>
      <c r="B1" s="121"/>
      <c r="C1" s="121"/>
      <c r="D1" s="115"/>
      <c r="E1" s="115"/>
      <c r="F1" s="90"/>
      <c r="G1" s="90"/>
      <c r="H1" s="90"/>
      <c r="I1" s="91"/>
    </row>
    <row r="2" spans="1:9" ht="18" customHeight="1" x14ac:dyDescent="0.2">
      <c r="A2" s="123" t="s">
        <v>185</v>
      </c>
      <c r="B2" s="124"/>
      <c r="C2" s="124"/>
      <c r="D2" s="90"/>
      <c r="E2" s="90"/>
      <c r="F2" s="90"/>
      <c r="G2" s="90"/>
      <c r="H2" s="90"/>
      <c r="I2" s="91"/>
    </row>
    <row r="3" spans="1:9" ht="18" customHeight="1" x14ac:dyDescent="0.2">
      <c r="A3" s="123" t="s">
        <v>156</v>
      </c>
      <c r="B3" s="124"/>
      <c r="C3" s="124"/>
      <c r="D3" s="90"/>
      <c r="E3" s="90"/>
      <c r="F3" s="90"/>
      <c r="G3" s="90"/>
      <c r="H3" s="90"/>
      <c r="I3" s="91"/>
    </row>
    <row r="4" spans="1:9" ht="18" customHeight="1" x14ac:dyDescent="0.2">
      <c r="A4" s="123" t="s">
        <v>186</v>
      </c>
      <c r="B4" s="124"/>
      <c r="C4" s="124"/>
      <c r="D4" s="90"/>
      <c r="E4" s="90"/>
      <c r="F4" s="90"/>
      <c r="G4" s="90"/>
      <c r="H4" s="90"/>
      <c r="I4" s="91"/>
    </row>
    <row r="5" spans="1:9" ht="5.0999999999999996" customHeight="1" thickBot="1" x14ac:dyDescent="0.25">
      <c r="A5" s="154"/>
      <c r="B5" s="155"/>
      <c r="C5" s="155"/>
      <c r="D5" s="1"/>
      <c r="E5" s="1"/>
      <c r="F5" s="1"/>
      <c r="G5" s="1"/>
      <c r="H5" s="1"/>
      <c r="I5" s="1"/>
    </row>
    <row r="6" spans="1:9" ht="15" customHeight="1" thickBot="1" x14ac:dyDescent="0.25">
      <c r="A6" s="92" t="s">
        <v>140</v>
      </c>
      <c r="B6" s="92" t="s">
        <v>8</v>
      </c>
      <c r="C6" s="92" t="s">
        <v>9</v>
      </c>
    </row>
    <row r="7" spans="1:9" ht="15" customHeight="1" thickBot="1" x14ac:dyDescent="0.25">
      <c r="A7" s="156" t="s">
        <v>147</v>
      </c>
      <c r="B7" s="157"/>
      <c r="C7" s="158"/>
    </row>
    <row r="8" spans="1:9" ht="9.9499999999999993" customHeight="1" x14ac:dyDescent="0.2">
      <c r="A8" s="93"/>
      <c r="B8" s="93"/>
      <c r="C8" s="94"/>
    </row>
    <row r="9" spans="1:9" ht="24.95" customHeight="1" x14ac:dyDescent="0.2">
      <c r="A9" s="95" t="s">
        <v>148</v>
      </c>
      <c r="B9" s="96">
        <v>0</v>
      </c>
      <c r="C9" s="97">
        <v>0</v>
      </c>
    </row>
    <row r="10" spans="1:9" ht="24.95" customHeight="1" x14ac:dyDescent="0.2">
      <c r="A10" s="95" t="s">
        <v>148</v>
      </c>
      <c r="B10" s="96">
        <v>0</v>
      </c>
      <c r="C10" s="96">
        <v>0</v>
      </c>
    </row>
    <row r="11" spans="1:9" ht="24.95" customHeight="1" x14ac:dyDescent="0.2">
      <c r="A11" s="95" t="s">
        <v>148</v>
      </c>
      <c r="B11" s="96">
        <v>0</v>
      </c>
      <c r="C11" s="96">
        <v>0</v>
      </c>
    </row>
    <row r="12" spans="1:9" ht="24.95" customHeight="1" x14ac:dyDescent="0.2">
      <c r="A12" s="95" t="s">
        <v>148</v>
      </c>
      <c r="B12" s="96">
        <v>0</v>
      </c>
      <c r="C12" s="96">
        <v>0</v>
      </c>
    </row>
    <row r="13" spans="1:9" ht="24.95" customHeight="1" x14ac:dyDescent="0.4">
      <c r="A13" s="95" t="s">
        <v>148</v>
      </c>
      <c r="B13" s="117" t="s">
        <v>176</v>
      </c>
      <c r="C13" s="97">
        <v>0</v>
      </c>
    </row>
    <row r="14" spans="1:9" ht="24.95" customHeight="1" x14ac:dyDescent="0.2">
      <c r="A14" s="95" t="s">
        <v>148</v>
      </c>
      <c r="B14" s="96">
        <v>0</v>
      </c>
      <c r="C14" s="97">
        <v>0</v>
      </c>
    </row>
    <row r="15" spans="1:9" ht="24.95" customHeight="1" x14ac:dyDescent="0.2">
      <c r="A15" s="95" t="s">
        <v>148</v>
      </c>
      <c r="B15" s="96">
        <v>0</v>
      </c>
      <c r="C15" s="96">
        <v>0</v>
      </c>
    </row>
    <row r="16" spans="1:9" ht="24.95" customHeight="1" x14ac:dyDescent="0.2">
      <c r="A16" s="98" t="s">
        <v>157</v>
      </c>
      <c r="B16" s="99">
        <f>SUM(B8:B15)</f>
        <v>0</v>
      </c>
      <c r="C16" s="99">
        <f>SUM(C8:C15)</f>
        <v>0</v>
      </c>
    </row>
    <row r="17" spans="1:3" ht="16.899999999999999" customHeight="1" x14ac:dyDescent="0.2">
      <c r="A17" s="100"/>
      <c r="B17" s="100"/>
      <c r="C17" s="101"/>
    </row>
    <row r="18" spans="1:3" ht="16.899999999999999" customHeight="1" x14ac:dyDescent="0.2">
      <c r="A18" s="151" t="s">
        <v>151</v>
      </c>
      <c r="B18" s="152"/>
      <c r="C18" s="153"/>
    </row>
    <row r="19" spans="1:3" ht="5.0999999999999996" customHeight="1" x14ac:dyDescent="0.2">
      <c r="A19" s="102"/>
      <c r="B19" s="102"/>
      <c r="C19" s="103"/>
    </row>
    <row r="20" spans="1:3" ht="24.95" customHeight="1" x14ac:dyDescent="0.2">
      <c r="A20" s="95" t="s">
        <v>152</v>
      </c>
      <c r="B20" s="96">
        <v>0</v>
      </c>
      <c r="C20" s="97">
        <v>0</v>
      </c>
    </row>
    <row r="21" spans="1:3" ht="24.95" customHeight="1" x14ac:dyDescent="0.2">
      <c r="A21" s="95" t="s">
        <v>153</v>
      </c>
      <c r="B21" s="96">
        <v>0</v>
      </c>
      <c r="C21" s="97">
        <v>0</v>
      </c>
    </row>
    <row r="22" spans="1:3" ht="24.95" customHeight="1" x14ac:dyDescent="0.2">
      <c r="A22" s="95" t="s">
        <v>153</v>
      </c>
      <c r="B22" s="96">
        <v>0</v>
      </c>
      <c r="C22" s="97">
        <v>0</v>
      </c>
    </row>
    <row r="23" spans="1:3" ht="24.95" customHeight="1" x14ac:dyDescent="0.2">
      <c r="A23" s="95" t="s">
        <v>153</v>
      </c>
      <c r="B23" s="96">
        <v>0</v>
      </c>
      <c r="C23" s="97">
        <v>0</v>
      </c>
    </row>
    <row r="24" spans="1:3" ht="24.95" customHeight="1" x14ac:dyDescent="0.2">
      <c r="A24" s="95" t="s">
        <v>153</v>
      </c>
      <c r="B24" s="96">
        <v>0</v>
      </c>
      <c r="C24" s="97">
        <v>0</v>
      </c>
    </row>
    <row r="25" spans="1:3" ht="24.95" customHeight="1" x14ac:dyDescent="0.2">
      <c r="A25" s="95" t="s">
        <v>153</v>
      </c>
      <c r="B25" s="96">
        <v>0</v>
      </c>
      <c r="C25" s="97">
        <v>0</v>
      </c>
    </row>
    <row r="26" spans="1:3" ht="24.95" customHeight="1" x14ac:dyDescent="0.2">
      <c r="A26" s="95" t="s">
        <v>153</v>
      </c>
      <c r="B26" s="96">
        <v>0</v>
      </c>
      <c r="C26" s="97">
        <v>0</v>
      </c>
    </row>
    <row r="27" spans="1:3" x14ac:dyDescent="0.2">
      <c r="A27" s="95"/>
      <c r="B27" s="96"/>
      <c r="C27" s="97"/>
    </row>
    <row r="28" spans="1:3" ht="12.75" x14ac:dyDescent="0.2">
      <c r="A28" s="98" t="s">
        <v>158</v>
      </c>
      <c r="B28" s="99">
        <f>SUM(B19:B27)</f>
        <v>0</v>
      </c>
      <c r="C28" s="99">
        <f>SUM(C19:C27)</f>
        <v>0</v>
      </c>
    </row>
    <row r="29" spans="1:3" ht="12.75" x14ac:dyDescent="0.2">
      <c r="A29" s="95"/>
      <c r="B29" s="104"/>
      <c r="C29" s="105"/>
    </row>
    <row r="30" spans="1:3" ht="12.75" x14ac:dyDescent="0.2">
      <c r="A30" s="106" t="s">
        <v>155</v>
      </c>
      <c r="B30" s="107">
        <f>+B16+B28</f>
        <v>0</v>
      </c>
      <c r="C30" s="107">
        <f>+C16+C28</f>
        <v>0</v>
      </c>
    </row>
    <row r="32" spans="1:3" x14ac:dyDescent="0.2">
      <c r="B32" s="108"/>
    </row>
    <row r="33" spans="2:2" x14ac:dyDescent="0.2">
      <c r="B33" s="23"/>
    </row>
  </sheetData>
  <mergeCells count="7">
    <mergeCell ref="A1:C1"/>
    <mergeCell ref="A4:C4"/>
    <mergeCell ref="A18:C18"/>
    <mergeCell ref="A2:C2"/>
    <mergeCell ref="A3:C3"/>
    <mergeCell ref="A5:C5"/>
    <mergeCell ref="A7:C7"/>
  </mergeCells>
  <printOptions horizontalCentered="1"/>
  <pageMargins left="0.23622047244094491" right="0.23622047244094491" top="0.74803149606299213" bottom="0.74803149606299213" header="0" footer="0"/>
  <pageSetup scale="88" orientation="landscape" horizontalDpi="300" verticalDpi="300" r:id="rId1"/>
  <headerFooter>
    <oddFooter xml:space="preserve">&amp;R&amp;8Presupuestaria/&amp;P+1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abSelected="1" view="pageBreakPreview" zoomScale="115" zoomScaleNormal="100" zoomScaleSheetLayoutView="115" workbookViewId="0">
      <selection activeCell="B5" sqref="B5:I5"/>
    </sheetView>
  </sheetViews>
  <sheetFormatPr baseColWidth="10" defaultRowHeight="15" x14ac:dyDescent="0.25"/>
  <cols>
    <col min="1" max="1" width="2.28515625" style="2" customWidth="1"/>
    <col min="2" max="2" width="3.28515625" style="14" customWidth="1"/>
    <col min="3" max="3" width="52.5703125" style="14" customWidth="1"/>
    <col min="4" max="9" width="13.140625" style="14" customWidth="1"/>
    <col min="10" max="10" width="2.7109375" style="2" customWidth="1"/>
  </cols>
  <sheetData>
    <row r="1" spans="2:9" ht="18" customHeight="1" x14ac:dyDescent="0.25">
      <c r="B1" s="120" t="s">
        <v>177</v>
      </c>
      <c r="C1" s="121"/>
      <c r="D1" s="121"/>
      <c r="E1" s="121"/>
      <c r="F1" s="121"/>
      <c r="G1" s="121"/>
      <c r="H1" s="121"/>
      <c r="I1" s="122"/>
    </row>
    <row r="2" spans="2:9" ht="18" customHeight="1" x14ac:dyDescent="0.25">
      <c r="B2" s="123" t="s">
        <v>178</v>
      </c>
      <c r="C2" s="124"/>
      <c r="D2" s="124"/>
      <c r="E2" s="124"/>
      <c r="F2" s="124"/>
      <c r="G2" s="124"/>
      <c r="H2" s="124"/>
      <c r="I2" s="125"/>
    </row>
    <row r="3" spans="2:9" ht="18" customHeight="1" x14ac:dyDescent="0.25">
      <c r="B3" s="123" t="s">
        <v>174</v>
      </c>
      <c r="C3" s="124"/>
      <c r="D3" s="124"/>
      <c r="E3" s="124"/>
      <c r="F3" s="124"/>
      <c r="G3" s="124"/>
      <c r="H3" s="124"/>
      <c r="I3" s="125"/>
    </row>
    <row r="4" spans="2:9" ht="18" customHeight="1" x14ac:dyDescent="0.25">
      <c r="B4" s="123" t="s">
        <v>172</v>
      </c>
      <c r="C4" s="124"/>
      <c r="D4" s="124"/>
      <c r="E4" s="124"/>
      <c r="F4" s="124"/>
      <c r="G4" s="124"/>
      <c r="H4" s="124"/>
      <c r="I4" s="125"/>
    </row>
    <row r="5" spans="2:9" ht="18" customHeight="1" thickBot="1" x14ac:dyDescent="0.3">
      <c r="B5" s="123" t="s">
        <v>186</v>
      </c>
      <c r="C5" s="124"/>
      <c r="D5" s="124"/>
      <c r="E5" s="124"/>
      <c r="F5" s="124"/>
      <c r="G5" s="124"/>
      <c r="H5" s="124"/>
      <c r="I5" s="125"/>
    </row>
    <row r="6" spans="2:9" ht="9.9499999999999993" customHeight="1" x14ac:dyDescent="0.25">
      <c r="B6" s="126"/>
      <c r="C6" s="126"/>
      <c r="D6" s="126"/>
      <c r="E6" s="126"/>
      <c r="F6" s="126"/>
      <c r="G6" s="126"/>
      <c r="H6" s="126"/>
      <c r="I6" s="126"/>
    </row>
    <row r="7" spans="2:9" x14ac:dyDescent="0.25">
      <c r="B7" s="118" t="s">
        <v>2</v>
      </c>
      <c r="C7" s="118"/>
      <c r="D7" s="119" t="s">
        <v>19</v>
      </c>
      <c r="E7" s="119"/>
      <c r="F7" s="119"/>
      <c r="G7" s="119"/>
      <c r="H7" s="119"/>
      <c r="I7" s="119" t="s">
        <v>4</v>
      </c>
    </row>
    <row r="8" spans="2:9" ht="22.5" x14ac:dyDescent="0.25">
      <c r="B8" s="118"/>
      <c r="C8" s="118"/>
      <c r="D8" s="61" t="s">
        <v>5</v>
      </c>
      <c r="E8" s="61" t="s">
        <v>6</v>
      </c>
      <c r="F8" s="61" t="s">
        <v>7</v>
      </c>
      <c r="G8" s="61" t="s">
        <v>8</v>
      </c>
      <c r="H8" s="61" t="s">
        <v>9</v>
      </c>
      <c r="I8" s="119"/>
    </row>
    <row r="9" spans="2:9" x14ac:dyDescent="0.25">
      <c r="B9" s="118"/>
      <c r="C9" s="118"/>
      <c r="D9" s="61">
        <v>1</v>
      </c>
      <c r="E9" s="61">
        <v>2</v>
      </c>
      <c r="F9" s="61" t="s">
        <v>10</v>
      </c>
      <c r="G9" s="61">
        <v>4</v>
      </c>
      <c r="H9" s="61">
        <v>5</v>
      </c>
      <c r="I9" s="61" t="s">
        <v>11</v>
      </c>
    </row>
    <row r="10" spans="2:9" x14ac:dyDescent="0.25">
      <c r="B10" s="7"/>
      <c r="C10" s="52"/>
      <c r="D10" s="28"/>
      <c r="E10" s="28"/>
      <c r="F10" s="28"/>
      <c r="G10" s="28"/>
      <c r="H10" s="28"/>
      <c r="I10" s="28"/>
    </row>
    <row r="11" spans="2:9" x14ac:dyDescent="0.25">
      <c r="B11" s="53"/>
      <c r="C11" s="54"/>
      <c r="D11" s="42"/>
      <c r="E11" s="42"/>
      <c r="F11" s="42"/>
      <c r="G11" s="42"/>
      <c r="H11" s="42"/>
      <c r="I11" s="42"/>
    </row>
    <row r="12" spans="2:9" x14ac:dyDescent="0.25">
      <c r="B12" s="53"/>
      <c r="C12" s="55" t="s">
        <v>159</v>
      </c>
      <c r="D12" s="38">
        <f>SUM(D14:D15)</f>
        <v>109193778</v>
      </c>
      <c r="E12" s="38">
        <f t="shared" ref="E12:I12" si="0">SUM(E14:E15)</f>
        <v>5954509</v>
      </c>
      <c r="F12" s="38">
        <f>SUM(F14:F15)</f>
        <v>115148287</v>
      </c>
      <c r="G12" s="38">
        <f t="shared" si="0"/>
        <v>79012152</v>
      </c>
      <c r="H12" s="38">
        <f t="shared" si="0"/>
        <v>76291446</v>
      </c>
      <c r="I12" s="38">
        <f t="shared" si="0"/>
        <v>36136135</v>
      </c>
    </row>
    <row r="13" spans="2:9" x14ac:dyDescent="0.25">
      <c r="B13" s="53"/>
      <c r="C13" s="55"/>
      <c r="D13" s="38"/>
      <c r="E13" s="38"/>
      <c r="F13" s="38"/>
      <c r="G13" s="38"/>
      <c r="H13" s="38"/>
      <c r="I13" s="38"/>
    </row>
    <row r="14" spans="2:9" x14ac:dyDescent="0.25">
      <c r="B14" s="53"/>
      <c r="C14" s="109" t="s">
        <v>160</v>
      </c>
      <c r="D14" s="110"/>
      <c r="E14" s="110"/>
      <c r="F14" s="110"/>
      <c r="G14" s="110"/>
      <c r="H14" s="110"/>
      <c r="I14" s="110">
        <f>F14-G14</f>
        <v>0</v>
      </c>
    </row>
    <row r="15" spans="2:9" x14ac:dyDescent="0.25">
      <c r="B15" s="53"/>
      <c r="C15" s="109" t="s">
        <v>161</v>
      </c>
      <c r="D15" s="110">
        <v>109193778</v>
      </c>
      <c r="E15" s="110">
        <v>5954509</v>
      </c>
      <c r="F15" s="110">
        <f>D15+E15</f>
        <v>115148287</v>
      </c>
      <c r="G15" s="110">
        <v>79012152</v>
      </c>
      <c r="H15" s="110">
        <v>76291446</v>
      </c>
      <c r="I15" s="110">
        <f>F15-G15</f>
        <v>36136135</v>
      </c>
    </row>
    <row r="16" spans="2:9" x14ac:dyDescent="0.25">
      <c r="B16" s="53"/>
      <c r="C16" s="55"/>
      <c r="D16" s="38"/>
      <c r="E16" s="38"/>
      <c r="F16" s="38"/>
      <c r="G16" s="38"/>
      <c r="H16" s="38"/>
      <c r="I16" s="38"/>
    </row>
    <row r="17" spans="2:9" x14ac:dyDescent="0.25">
      <c r="B17" s="53"/>
      <c r="C17" s="55" t="s">
        <v>162</v>
      </c>
      <c r="D17" s="38">
        <v>0</v>
      </c>
      <c r="E17" s="38">
        <v>0</v>
      </c>
      <c r="F17" s="38">
        <f>D17+E17</f>
        <v>0</v>
      </c>
      <c r="G17" s="38">
        <v>0</v>
      </c>
      <c r="H17" s="38">
        <v>0</v>
      </c>
      <c r="I17" s="38">
        <f>F17-G17</f>
        <v>0</v>
      </c>
    </row>
    <row r="18" spans="2:9" x14ac:dyDescent="0.25">
      <c r="B18" s="53"/>
      <c r="C18" s="55"/>
      <c r="D18" s="38"/>
      <c r="E18" s="38"/>
      <c r="F18" s="38"/>
      <c r="G18" s="38"/>
      <c r="H18" s="38"/>
      <c r="I18" s="38"/>
    </row>
    <row r="19" spans="2:9" x14ac:dyDescent="0.25">
      <c r="B19" s="53"/>
      <c r="C19" s="55"/>
      <c r="D19" s="38"/>
      <c r="E19" s="38"/>
      <c r="F19" s="38"/>
      <c r="G19" s="38"/>
      <c r="H19" s="38"/>
      <c r="I19" s="38"/>
    </row>
    <row r="20" spans="2:9" x14ac:dyDescent="0.25">
      <c r="B20" s="53"/>
      <c r="C20" s="55" t="s">
        <v>163</v>
      </c>
      <c r="D20" s="38">
        <v>0</v>
      </c>
      <c r="E20" s="38">
        <v>0</v>
      </c>
      <c r="F20" s="38">
        <f>D20+E20</f>
        <v>0</v>
      </c>
      <c r="G20" s="38">
        <v>0</v>
      </c>
      <c r="H20" s="38">
        <v>0</v>
      </c>
      <c r="I20" s="38">
        <f>F20-G20</f>
        <v>0</v>
      </c>
    </row>
    <row r="21" spans="2:9" x14ac:dyDescent="0.25">
      <c r="B21" s="53"/>
      <c r="C21" s="55"/>
      <c r="D21" s="38"/>
      <c r="E21" s="38"/>
      <c r="F21" s="38"/>
      <c r="G21" s="38"/>
      <c r="H21" s="38"/>
      <c r="I21" s="38"/>
    </row>
    <row r="22" spans="2:9" x14ac:dyDescent="0.25">
      <c r="B22" s="53"/>
      <c r="C22" s="55"/>
      <c r="D22" s="38"/>
      <c r="E22" s="38"/>
      <c r="F22" s="38"/>
      <c r="G22" s="38"/>
      <c r="H22" s="38"/>
      <c r="I22" s="38"/>
    </row>
    <row r="23" spans="2:9" x14ac:dyDescent="0.25">
      <c r="B23" s="53"/>
      <c r="C23" s="55" t="s">
        <v>164</v>
      </c>
      <c r="D23" s="38">
        <v>0</v>
      </c>
      <c r="E23" s="38">
        <v>0</v>
      </c>
      <c r="F23" s="38">
        <f>D23+E23</f>
        <v>0</v>
      </c>
      <c r="G23" s="38">
        <v>0</v>
      </c>
      <c r="H23" s="38">
        <v>0</v>
      </c>
      <c r="I23" s="38">
        <f>F23-G23</f>
        <v>0</v>
      </c>
    </row>
    <row r="24" spans="2:9" x14ac:dyDescent="0.25">
      <c r="B24" s="53"/>
      <c r="C24" s="55"/>
      <c r="D24" s="38"/>
      <c r="E24" s="38"/>
      <c r="F24" s="38"/>
      <c r="G24" s="38"/>
      <c r="H24" s="38"/>
      <c r="I24" s="38"/>
    </row>
    <row r="25" spans="2:9" x14ac:dyDescent="0.25">
      <c r="B25" s="53"/>
      <c r="C25" s="55"/>
      <c r="D25" s="38"/>
      <c r="E25" s="38"/>
      <c r="F25" s="38"/>
      <c r="G25" s="38"/>
      <c r="H25" s="38"/>
      <c r="I25" s="38"/>
    </row>
    <row r="26" spans="2:9" x14ac:dyDescent="0.25">
      <c r="B26" s="53"/>
      <c r="C26" s="55" t="s">
        <v>165</v>
      </c>
      <c r="D26" s="38">
        <v>0</v>
      </c>
      <c r="E26" s="38">
        <v>0</v>
      </c>
      <c r="F26" s="38">
        <f>D26+E26</f>
        <v>0</v>
      </c>
      <c r="G26" s="38">
        <v>0</v>
      </c>
      <c r="H26" s="38">
        <v>0</v>
      </c>
      <c r="I26" s="38">
        <f>F26-G26</f>
        <v>0</v>
      </c>
    </row>
    <row r="27" spans="2:9" x14ac:dyDescent="0.25">
      <c r="B27" s="53"/>
      <c r="C27" s="54"/>
      <c r="D27" s="42"/>
      <c r="E27" s="42"/>
      <c r="F27" s="42"/>
      <c r="G27" s="42"/>
      <c r="H27" s="42"/>
      <c r="I27" s="42"/>
    </row>
    <row r="28" spans="2:9" x14ac:dyDescent="0.25">
      <c r="B28" s="53"/>
      <c r="C28" s="54"/>
      <c r="D28" s="42"/>
      <c r="E28" s="42"/>
      <c r="F28" s="42"/>
      <c r="G28" s="42"/>
      <c r="H28" s="42"/>
      <c r="I28" s="42"/>
    </row>
    <row r="29" spans="2:9" x14ac:dyDescent="0.25">
      <c r="B29" s="53"/>
      <c r="C29" s="54"/>
      <c r="D29" s="42"/>
      <c r="E29" s="42"/>
      <c r="F29" s="42"/>
      <c r="G29" s="42"/>
      <c r="H29" s="42"/>
      <c r="I29" s="42"/>
    </row>
    <row r="30" spans="2:9" x14ac:dyDescent="0.25">
      <c r="B30" s="53"/>
      <c r="C30" s="54"/>
      <c r="D30" s="42"/>
      <c r="E30" s="42"/>
      <c r="F30" s="42"/>
      <c r="G30" s="42"/>
      <c r="H30" s="42"/>
      <c r="I30" s="42"/>
    </row>
    <row r="31" spans="2:9" x14ac:dyDescent="0.25">
      <c r="B31" s="53"/>
      <c r="C31" s="54"/>
      <c r="D31" s="42"/>
      <c r="E31" s="42"/>
      <c r="F31" s="42"/>
      <c r="G31" s="42"/>
      <c r="H31" s="42"/>
      <c r="I31" s="42"/>
    </row>
    <row r="32" spans="2:9" x14ac:dyDescent="0.25">
      <c r="B32" s="53"/>
      <c r="C32" s="54"/>
      <c r="D32" s="42"/>
      <c r="E32" s="42"/>
      <c r="F32" s="42"/>
      <c r="G32" s="42"/>
      <c r="H32" s="42"/>
      <c r="I32" s="42"/>
    </row>
    <row r="33" spans="1:10" x14ac:dyDescent="0.25">
      <c r="B33" s="53"/>
      <c r="C33" s="54"/>
      <c r="D33" s="42"/>
      <c r="E33" s="42"/>
      <c r="F33" s="42"/>
      <c r="G33" s="42"/>
      <c r="H33" s="42"/>
      <c r="I33" s="42"/>
    </row>
    <row r="34" spans="1:10" s="22" customFormat="1" x14ac:dyDescent="0.25">
      <c r="A34" s="20"/>
      <c r="B34" s="56"/>
      <c r="C34" s="57" t="s">
        <v>128</v>
      </c>
      <c r="D34" s="58">
        <f>D12+D17+D20+D23+D26</f>
        <v>109193778</v>
      </c>
      <c r="E34" s="58">
        <f>E12+E17+E20+E23+E26</f>
        <v>5954509</v>
      </c>
      <c r="F34" s="58">
        <f>F12+F17+F20+F23+F26</f>
        <v>115148287</v>
      </c>
      <c r="G34" s="58">
        <f t="shared" ref="G34:H34" si="1">G12+G17+G20+G23+G26</f>
        <v>79012152</v>
      </c>
      <c r="H34" s="58">
        <f t="shared" si="1"/>
        <v>76291446</v>
      </c>
      <c r="I34" s="58">
        <f>I12+I17+I20+I23+I26</f>
        <v>36136135</v>
      </c>
      <c r="J34" s="20"/>
    </row>
    <row r="35" spans="1:10" x14ac:dyDescent="0.25">
      <c r="B35" s="59"/>
      <c r="C35" s="59"/>
      <c r="D35" s="60"/>
      <c r="E35" s="60"/>
      <c r="F35" s="60"/>
      <c r="G35" s="60"/>
      <c r="H35" s="60"/>
      <c r="I35" s="60"/>
    </row>
    <row r="36" spans="1:10" x14ac:dyDescent="0.25">
      <c r="D36" s="23"/>
      <c r="E36" s="23"/>
      <c r="F36" s="23"/>
      <c r="G36" s="23"/>
      <c r="H36" s="23"/>
      <c r="I36" s="23"/>
    </row>
    <row r="37" spans="1:10" x14ac:dyDescent="0.25">
      <c r="D37" s="23"/>
      <c r="E37" s="23"/>
      <c r="F37" s="23"/>
      <c r="G37" s="23"/>
      <c r="H37" s="23"/>
      <c r="I37" s="23"/>
    </row>
  </sheetData>
  <mergeCells count="9">
    <mergeCell ref="B7:C9"/>
    <mergeCell ref="D7:H7"/>
    <mergeCell ref="I7:I8"/>
    <mergeCell ref="B1:I1"/>
    <mergeCell ref="B2:I2"/>
    <mergeCell ref="B4:I4"/>
    <mergeCell ref="B5:I5"/>
    <mergeCell ref="B6:I6"/>
    <mergeCell ref="B3:I3"/>
  </mergeCells>
  <printOptions horizontalCentered="1"/>
  <pageMargins left="0.23622047244094491" right="0.23622047244094491" top="0.74803149606299213" bottom="0.74803149606299213" header="0" footer="0"/>
  <pageSetup scale="96" orientation="landscape" horizontalDpi="300" verticalDpi="300" r:id="rId1"/>
  <headerFooter>
    <oddFooter xml:space="preserve">&amp;R&amp;8Presupuestaria/&amp;P+1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view="pageBreakPreview" topLeftCell="A4" zoomScale="130" zoomScaleNormal="100" zoomScaleSheetLayoutView="130" workbookViewId="0">
      <selection activeCell="B5" sqref="B5:I5"/>
    </sheetView>
  </sheetViews>
  <sheetFormatPr baseColWidth="10" defaultRowHeight="15" x14ac:dyDescent="0.25"/>
  <cols>
    <col min="1" max="1" width="2.28515625" style="2" customWidth="1"/>
    <col min="2" max="2" width="3.28515625" style="14" customWidth="1"/>
    <col min="3" max="3" width="52.5703125" style="14" customWidth="1"/>
    <col min="4" max="9" width="13.140625" style="14" customWidth="1"/>
    <col min="10" max="10" width="2.7109375" style="2" customWidth="1"/>
  </cols>
  <sheetData>
    <row r="1" spans="2:9" ht="18" customHeight="1" x14ac:dyDescent="0.25">
      <c r="B1" s="120" t="s">
        <v>177</v>
      </c>
      <c r="C1" s="121"/>
      <c r="D1" s="121"/>
      <c r="E1" s="121"/>
      <c r="F1" s="121"/>
      <c r="G1" s="121"/>
      <c r="H1" s="121"/>
      <c r="I1" s="122"/>
    </row>
    <row r="2" spans="2:9" ht="18" customHeight="1" x14ac:dyDescent="0.25">
      <c r="B2" s="123" t="s">
        <v>178</v>
      </c>
      <c r="C2" s="124"/>
      <c r="D2" s="124"/>
      <c r="E2" s="124"/>
      <c r="F2" s="124"/>
      <c r="G2" s="124"/>
      <c r="H2" s="124"/>
      <c r="I2" s="125"/>
    </row>
    <row r="3" spans="2:9" ht="18" customHeight="1" x14ac:dyDescent="0.25">
      <c r="B3" s="123" t="s">
        <v>174</v>
      </c>
      <c r="C3" s="124"/>
      <c r="D3" s="124"/>
      <c r="E3" s="124"/>
      <c r="F3" s="124"/>
      <c r="G3" s="124"/>
      <c r="H3" s="124"/>
      <c r="I3" s="125"/>
    </row>
    <row r="4" spans="2:9" ht="18" customHeight="1" x14ac:dyDescent="0.25">
      <c r="B4" s="123" t="s">
        <v>129</v>
      </c>
      <c r="C4" s="124"/>
      <c r="D4" s="124"/>
      <c r="E4" s="124"/>
      <c r="F4" s="124"/>
      <c r="G4" s="124"/>
      <c r="H4" s="124"/>
      <c r="I4" s="125"/>
    </row>
    <row r="5" spans="2:9" ht="18" customHeight="1" thickBot="1" x14ac:dyDescent="0.3">
      <c r="B5" s="127" t="s">
        <v>186</v>
      </c>
      <c r="C5" s="128"/>
      <c r="D5" s="128"/>
      <c r="E5" s="128"/>
      <c r="F5" s="128"/>
      <c r="G5" s="128"/>
      <c r="H5" s="128"/>
      <c r="I5" s="129"/>
    </row>
    <row r="6" spans="2:9" ht="9.9499999999999993" customHeight="1" x14ac:dyDescent="0.25">
      <c r="B6" s="126"/>
      <c r="C6" s="126"/>
      <c r="D6" s="126"/>
      <c r="E6" s="126"/>
      <c r="F6" s="126"/>
      <c r="G6" s="126"/>
      <c r="H6" s="126"/>
      <c r="I6" s="126"/>
    </row>
    <row r="7" spans="2:9" x14ac:dyDescent="0.25">
      <c r="B7" s="118" t="s">
        <v>2</v>
      </c>
      <c r="C7" s="118"/>
      <c r="D7" s="119" t="s">
        <v>19</v>
      </c>
      <c r="E7" s="119"/>
      <c r="F7" s="119"/>
      <c r="G7" s="119"/>
      <c r="H7" s="119"/>
      <c r="I7" s="119" t="s">
        <v>4</v>
      </c>
    </row>
    <row r="8" spans="2:9" ht="22.5" x14ac:dyDescent="0.25">
      <c r="B8" s="118"/>
      <c r="C8" s="118"/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  <c r="I8" s="119"/>
    </row>
    <row r="9" spans="2:9" x14ac:dyDescent="0.25">
      <c r="B9" s="118"/>
      <c r="C9" s="118"/>
      <c r="D9" s="3">
        <v>1</v>
      </c>
      <c r="E9" s="3">
        <v>2</v>
      </c>
      <c r="F9" s="3" t="s">
        <v>10</v>
      </c>
      <c r="G9" s="3">
        <v>4</v>
      </c>
      <c r="H9" s="3">
        <v>5</v>
      </c>
      <c r="I9" s="3" t="s">
        <v>11</v>
      </c>
    </row>
    <row r="10" spans="2:9" x14ac:dyDescent="0.25">
      <c r="B10" s="7"/>
      <c r="C10" s="52"/>
      <c r="D10" s="28"/>
      <c r="E10" s="28"/>
      <c r="F10" s="28"/>
      <c r="G10" s="28"/>
      <c r="H10" s="28"/>
      <c r="I10" s="28"/>
    </row>
    <row r="11" spans="2:9" x14ac:dyDescent="0.25">
      <c r="B11" s="53"/>
      <c r="C11" s="54"/>
      <c r="D11" s="42"/>
      <c r="E11" s="42"/>
      <c r="F11" s="42"/>
      <c r="G11" s="42"/>
      <c r="H11" s="42"/>
      <c r="I11" s="42"/>
    </row>
    <row r="12" spans="2:9" x14ac:dyDescent="0.25">
      <c r="B12" s="53"/>
      <c r="C12" s="55" t="s">
        <v>130</v>
      </c>
      <c r="D12" s="38">
        <v>0</v>
      </c>
      <c r="E12" s="38">
        <v>0</v>
      </c>
      <c r="F12" s="38">
        <f>D12+E12</f>
        <v>0</v>
      </c>
      <c r="G12" s="38">
        <v>0</v>
      </c>
      <c r="H12" s="38">
        <v>0</v>
      </c>
      <c r="I12" s="38">
        <f>F12-G12</f>
        <v>0</v>
      </c>
    </row>
    <row r="13" spans="2:9" x14ac:dyDescent="0.25">
      <c r="B13" s="53"/>
      <c r="C13" s="55" t="s">
        <v>131</v>
      </c>
      <c r="D13" s="38">
        <v>0</v>
      </c>
      <c r="E13" s="38">
        <v>0</v>
      </c>
      <c r="F13" s="38">
        <f t="shared" ref="F13:F20" si="0">D13+E13</f>
        <v>0</v>
      </c>
      <c r="G13" s="38">
        <v>0</v>
      </c>
      <c r="H13" s="38">
        <v>0</v>
      </c>
      <c r="I13" s="38">
        <f t="shared" ref="I13:I21" si="1">F13-G13</f>
        <v>0</v>
      </c>
    </row>
    <row r="14" spans="2:9" x14ac:dyDescent="0.25">
      <c r="B14" s="53"/>
      <c r="C14" s="55" t="s">
        <v>132</v>
      </c>
      <c r="D14" s="38">
        <v>0</v>
      </c>
      <c r="E14" s="38">
        <v>0</v>
      </c>
      <c r="F14" s="38">
        <f t="shared" si="0"/>
        <v>0</v>
      </c>
      <c r="G14" s="38">
        <v>0</v>
      </c>
      <c r="H14" s="38">
        <v>0</v>
      </c>
      <c r="I14" s="38">
        <f t="shared" si="1"/>
        <v>0</v>
      </c>
    </row>
    <row r="15" spans="2:9" x14ac:dyDescent="0.25">
      <c r="B15" s="53"/>
      <c r="C15" s="55" t="s">
        <v>133</v>
      </c>
      <c r="D15" s="38">
        <v>0</v>
      </c>
      <c r="E15" s="38">
        <v>0</v>
      </c>
      <c r="F15" s="38">
        <f t="shared" si="0"/>
        <v>0</v>
      </c>
      <c r="G15" s="38">
        <v>0</v>
      </c>
      <c r="H15" s="38">
        <v>0</v>
      </c>
      <c r="I15" s="38">
        <f t="shared" si="1"/>
        <v>0</v>
      </c>
    </row>
    <row r="16" spans="2:9" x14ac:dyDescent="0.25">
      <c r="B16" s="53"/>
      <c r="C16" s="55" t="s">
        <v>134</v>
      </c>
      <c r="D16" s="38">
        <v>0</v>
      </c>
      <c r="E16" s="38">
        <v>0</v>
      </c>
      <c r="F16" s="38">
        <f t="shared" si="0"/>
        <v>0</v>
      </c>
      <c r="G16" s="38">
        <v>0</v>
      </c>
      <c r="H16" s="38">
        <v>0</v>
      </c>
      <c r="I16" s="38">
        <f t="shared" si="1"/>
        <v>0</v>
      </c>
    </row>
    <row r="17" spans="2:9" x14ac:dyDescent="0.25">
      <c r="B17" s="53"/>
      <c r="C17" s="55" t="s">
        <v>135</v>
      </c>
      <c r="D17" s="38">
        <v>0</v>
      </c>
      <c r="E17" s="38">
        <v>0</v>
      </c>
      <c r="F17" s="38">
        <f t="shared" si="0"/>
        <v>0</v>
      </c>
      <c r="G17" s="38">
        <v>0</v>
      </c>
      <c r="H17" s="38">
        <v>0</v>
      </c>
      <c r="I17" s="38">
        <f t="shared" si="1"/>
        <v>0</v>
      </c>
    </row>
    <row r="18" spans="2:9" x14ac:dyDescent="0.25">
      <c r="B18" s="53"/>
      <c r="C18" s="55" t="s">
        <v>136</v>
      </c>
      <c r="D18" s="38">
        <v>0</v>
      </c>
      <c r="E18" s="38">
        <v>0</v>
      </c>
      <c r="F18" s="38">
        <f t="shared" si="0"/>
        <v>0</v>
      </c>
      <c r="G18" s="38">
        <v>0</v>
      </c>
      <c r="H18" s="38">
        <v>0</v>
      </c>
      <c r="I18" s="38">
        <f t="shared" si="1"/>
        <v>0</v>
      </c>
    </row>
    <row r="19" spans="2:9" x14ac:dyDescent="0.25">
      <c r="B19" s="53"/>
      <c r="C19" s="55" t="s">
        <v>137</v>
      </c>
      <c r="D19" s="38">
        <v>0</v>
      </c>
      <c r="E19" s="38">
        <v>0</v>
      </c>
      <c r="F19" s="38">
        <f t="shared" si="0"/>
        <v>0</v>
      </c>
      <c r="G19" s="38">
        <v>0</v>
      </c>
      <c r="H19" s="38">
        <v>0</v>
      </c>
      <c r="I19" s="38">
        <f t="shared" si="1"/>
        <v>0</v>
      </c>
    </row>
    <row r="20" spans="2:9" x14ac:dyDescent="0.25">
      <c r="B20" s="53"/>
      <c r="C20" s="55" t="s">
        <v>138</v>
      </c>
      <c r="D20" s="38">
        <v>0</v>
      </c>
      <c r="E20" s="38">
        <v>0</v>
      </c>
      <c r="F20" s="38">
        <f t="shared" si="0"/>
        <v>0</v>
      </c>
      <c r="G20" s="38">
        <v>0</v>
      </c>
      <c r="H20" s="38">
        <v>0</v>
      </c>
      <c r="I20" s="38">
        <f t="shared" si="1"/>
        <v>0</v>
      </c>
    </row>
    <row r="21" spans="2:9" x14ac:dyDescent="0.25">
      <c r="B21" s="53"/>
      <c r="C21" s="55" t="s">
        <v>171</v>
      </c>
      <c r="D21" s="38">
        <v>109193778</v>
      </c>
      <c r="E21" s="38">
        <v>5954509</v>
      </c>
      <c r="F21" s="38">
        <v>115148287</v>
      </c>
      <c r="G21" s="38">
        <v>79012152</v>
      </c>
      <c r="H21" s="38">
        <v>76291446</v>
      </c>
      <c r="I21" s="38">
        <f t="shared" si="1"/>
        <v>36136135</v>
      </c>
    </row>
    <row r="22" spans="2:9" x14ac:dyDescent="0.25">
      <c r="B22" s="53"/>
      <c r="C22" s="55"/>
      <c r="D22" s="38"/>
      <c r="E22" s="38"/>
      <c r="F22" s="38"/>
      <c r="G22" s="38"/>
      <c r="H22" s="38"/>
      <c r="I22" s="38"/>
    </row>
    <row r="23" spans="2:9" x14ac:dyDescent="0.25">
      <c r="B23" s="53"/>
      <c r="C23" s="55"/>
      <c r="D23" s="38"/>
      <c r="E23" s="38"/>
      <c r="F23" s="38"/>
      <c r="G23" s="38"/>
      <c r="H23" s="38"/>
      <c r="I23" s="38"/>
    </row>
    <row r="24" spans="2:9" x14ac:dyDescent="0.25">
      <c r="B24" s="53"/>
      <c r="C24" s="55"/>
      <c r="D24" s="38"/>
      <c r="E24" s="38"/>
      <c r="F24" s="38"/>
      <c r="G24" s="38"/>
      <c r="H24" s="38"/>
      <c r="I24" s="38"/>
    </row>
    <row r="25" spans="2:9" x14ac:dyDescent="0.25">
      <c r="B25" s="53"/>
      <c r="C25" s="55"/>
      <c r="D25" s="38"/>
      <c r="E25" s="38"/>
      <c r="F25" s="38"/>
      <c r="G25" s="38"/>
      <c r="H25" s="38"/>
      <c r="I25" s="38"/>
    </row>
    <row r="26" spans="2:9" x14ac:dyDescent="0.25">
      <c r="B26" s="53"/>
      <c r="C26" s="55"/>
      <c r="D26" s="38"/>
      <c r="E26" s="38"/>
      <c r="F26" s="38"/>
      <c r="G26" s="38"/>
      <c r="H26" s="38"/>
      <c r="I26" s="38"/>
    </row>
    <row r="27" spans="2:9" x14ac:dyDescent="0.25">
      <c r="B27" s="53"/>
      <c r="C27" s="54"/>
      <c r="D27" s="42"/>
      <c r="E27" s="42"/>
      <c r="F27" s="42"/>
      <c r="G27" s="42"/>
      <c r="H27" s="42"/>
      <c r="I27" s="42"/>
    </row>
    <row r="28" spans="2:9" x14ac:dyDescent="0.25">
      <c r="B28" s="53"/>
      <c r="C28" s="54"/>
      <c r="D28" s="42"/>
      <c r="E28" s="42"/>
      <c r="F28" s="42"/>
      <c r="G28" s="42"/>
      <c r="H28" s="42"/>
      <c r="I28" s="42"/>
    </row>
    <row r="29" spans="2:9" x14ac:dyDescent="0.25">
      <c r="B29" s="53"/>
      <c r="C29" s="54"/>
      <c r="D29" s="42"/>
      <c r="E29" s="42"/>
      <c r="F29" s="42"/>
      <c r="G29" s="42"/>
      <c r="H29" s="42"/>
      <c r="I29" s="42"/>
    </row>
    <row r="30" spans="2:9" x14ac:dyDescent="0.25">
      <c r="B30" s="53"/>
      <c r="C30" s="54"/>
      <c r="D30" s="42"/>
      <c r="E30" s="42"/>
      <c r="F30" s="42"/>
      <c r="G30" s="42"/>
      <c r="H30" s="42"/>
      <c r="I30" s="42"/>
    </row>
    <row r="31" spans="2:9" x14ac:dyDescent="0.25">
      <c r="B31" s="53"/>
      <c r="C31" s="54"/>
      <c r="D31" s="42"/>
      <c r="E31" s="42"/>
      <c r="F31" s="42"/>
      <c r="G31" s="42"/>
      <c r="H31" s="42"/>
      <c r="I31" s="42"/>
    </row>
    <row r="32" spans="2:9" x14ac:dyDescent="0.25">
      <c r="B32" s="53"/>
      <c r="C32" s="54"/>
      <c r="D32" s="42"/>
      <c r="E32" s="42"/>
      <c r="F32" s="42"/>
      <c r="G32" s="42"/>
      <c r="H32" s="42"/>
      <c r="I32" s="42"/>
    </row>
    <row r="33" spans="1:10" x14ac:dyDescent="0.25">
      <c r="B33" s="53"/>
      <c r="C33" s="54"/>
      <c r="D33" s="42"/>
      <c r="E33" s="42"/>
      <c r="F33" s="42"/>
      <c r="G33" s="42"/>
      <c r="H33" s="42"/>
      <c r="I33" s="42"/>
    </row>
    <row r="34" spans="1:10" s="22" customFormat="1" x14ac:dyDescent="0.25">
      <c r="A34" s="20"/>
      <c r="B34" s="56"/>
      <c r="C34" s="57" t="s">
        <v>128</v>
      </c>
      <c r="D34" s="58">
        <f>SUM(D12:D33)</f>
        <v>109193778</v>
      </c>
      <c r="E34" s="58">
        <f t="shared" ref="E34:H34" si="2">SUM(E12:E33)</f>
        <v>5954509</v>
      </c>
      <c r="F34" s="58">
        <f>SUM(F12:F33)</f>
        <v>115148287</v>
      </c>
      <c r="G34" s="58">
        <f t="shared" si="2"/>
        <v>79012152</v>
      </c>
      <c r="H34" s="58">
        <f t="shared" si="2"/>
        <v>76291446</v>
      </c>
      <c r="I34" s="58">
        <f>SUM(I12:I33)</f>
        <v>36136135</v>
      </c>
      <c r="J34" s="20"/>
    </row>
    <row r="35" spans="1:10" x14ac:dyDescent="0.25">
      <c r="B35" s="59"/>
      <c r="C35" s="59"/>
      <c r="D35" s="60"/>
      <c r="E35" s="60"/>
      <c r="F35" s="60"/>
      <c r="G35" s="60"/>
      <c r="H35" s="60"/>
      <c r="I35" s="60"/>
    </row>
    <row r="36" spans="1:10" x14ac:dyDescent="0.25">
      <c r="D36" s="23"/>
      <c r="E36" s="23"/>
      <c r="F36" s="23"/>
      <c r="G36" s="23"/>
      <c r="H36" s="23"/>
      <c r="I36" s="23"/>
    </row>
    <row r="37" spans="1:10" x14ac:dyDescent="0.25">
      <c r="D37" s="23"/>
      <c r="E37" s="23"/>
      <c r="F37" s="23"/>
      <c r="G37" s="23"/>
      <c r="H37" s="23"/>
      <c r="I37" s="23"/>
    </row>
  </sheetData>
  <mergeCells count="9">
    <mergeCell ref="B7:C9"/>
    <mergeCell ref="D7:H7"/>
    <mergeCell ref="I7:I8"/>
    <mergeCell ref="B1:I1"/>
    <mergeCell ref="B2:I2"/>
    <mergeCell ref="B4:I4"/>
    <mergeCell ref="B5:I5"/>
    <mergeCell ref="B6:I6"/>
    <mergeCell ref="B3:I3"/>
  </mergeCells>
  <printOptions horizontalCentered="1"/>
  <pageMargins left="0.23622047244094491" right="0.23622047244094491" top="0.74803149606299213" bottom="0.74803149606299213" header="0" footer="0"/>
  <pageSetup scale="96" orientation="landscape" horizontalDpi="300" verticalDpi="300" r:id="rId1"/>
  <headerFooter>
    <oddFooter xml:space="preserve">&amp;R&amp;8Presupuestaria/&amp;P+1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view="pageBreakPreview" topLeftCell="A7" zoomScale="130" zoomScaleNormal="100" zoomScaleSheetLayoutView="130" workbookViewId="0">
      <selection activeCell="B5" sqref="B5:I5"/>
    </sheetView>
  </sheetViews>
  <sheetFormatPr baseColWidth="10" defaultRowHeight="15" x14ac:dyDescent="0.25"/>
  <cols>
    <col min="1" max="1" width="2.5703125" style="2" customWidth="1"/>
    <col min="2" max="2" width="2" style="14" customWidth="1"/>
    <col min="3" max="3" width="45.85546875" style="14" customWidth="1"/>
    <col min="4" max="9" width="13.140625" style="14" customWidth="1"/>
    <col min="10" max="10" width="3" customWidth="1"/>
  </cols>
  <sheetData>
    <row r="1" spans="2:9" ht="18" customHeight="1" x14ac:dyDescent="0.25">
      <c r="B1" s="120" t="s">
        <v>177</v>
      </c>
      <c r="C1" s="121"/>
      <c r="D1" s="121"/>
      <c r="E1" s="121"/>
      <c r="F1" s="121"/>
      <c r="G1" s="121"/>
      <c r="H1" s="121"/>
      <c r="I1" s="122"/>
    </row>
    <row r="2" spans="2:9" ht="18" customHeight="1" x14ac:dyDescent="0.25">
      <c r="B2" s="123" t="s">
        <v>179</v>
      </c>
      <c r="C2" s="124"/>
      <c r="D2" s="124"/>
      <c r="E2" s="124"/>
      <c r="F2" s="124"/>
      <c r="G2" s="124"/>
      <c r="H2" s="124"/>
      <c r="I2" s="125"/>
    </row>
    <row r="3" spans="2:9" ht="18" customHeight="1" x14ac:dyDescent="0.25">
      <c r="B3" s="123" t="s">
        <v>174</v>
      </c>
      <c r="C3" s="124"/>
      <c r="D3" s="124"/>
      <c r="E3" s="124"/>
      <c r="F3" s="124"/>
      <c r="G3" s="124"/>
      <c r="H3" s="124"/>
      <c r="I3" s="125"/>
    </row>
    <row r="4" spans="2:9" ht="18" customHeight="1" x14ac:dyDescent="0.25">
      <c r="B4" s="123" t="s">
        <v>1</v>
      </c>
      <c r="C4" s="124"/>
      <c r="D4" s="124"/>
      <c r="E4" s="124"/>
      <c r="F4" s="124"/>
      <c r="G4" s="124"/>
      <c r="H4" s="124"/>
      <c r="I4" s="125"/>
    </row>
    <row r="5" spans="2:9" ht="18" customHeight="1" x14ac:dyDescent="0.25">
      <c r="B5" s="123" t="s">
        <v>186</v>
      </c>
      <c r="C5" s="124"/>
      <c r="D5" s="124"/>
      <c r="E5" s="124"/>
      <c r="F5" s="124"/>
      <c r="G5" s="124"/>
      <c r="H5" s="124"/>
      <c r="I5" s="125"/>
    </row>
    <row r="6" spans="2:9" s="2" customFormat="1" ht="7.5" customHeight="1" x14ac:dyDescent="0.25">
      <c r="B6" s="1"/>
      <c r="C6" s="1"/>
      <c r="D6" s="1"/>
      <c r="E6" s="1"/>
      <c r="F6" s="1"/>
      <c r="G6" s="1"/>
      <c r="H6" s="1"/>
      <c r="I6" s="1"/>
    </row>
    <row r="7" spans="2:9" x14ac:dyDescent="0.25">
      <c r="B7" s="118" t="s">
        <v>2</v>
      </c>
      <c r="C7" s="118"/>
      <c r="D7" s="119" t="s">
        <v>3</v>
      </c>
      <c r="E7" s="119"/>
      <c r="F7" s="119"/>
      <c r="G7" s="119"/>
      <c r="H7" s="119"/>
      <c r="I7" s="119" t="s">
        <v>4</v>
      </c>
    </row>
    <row r="8" spans="2:9" ht="22.5" x14ac:dyDescent="0.25">
      <c r="B8" s="118"/>
      <c r="C8" s="118"/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  <c r="I8" s="119"/>
    </row>
    <row r="9" spans="2:9" x14ac:dyDescent="0.25">
      <c r="B9" s="118"/>
      <c r="C9" s="118"/>
      <c r="D9" s="3">
        <v>1</v>
      </c>
      <c r="E9" s="3">
        <v>2</v>
      </c>
      <c r="F9" s="3" t="s">
        <v>10</v>
      </c>
      <c r="G9" s="3">
        <v>4</v>
      </c>
      <c r="H9" s="3">
        <v>5</v>
      </c>
      <c r="I9" s="3" t="s">
        <v>11</v>
      </c>
    </row>
    <row r="10" spans="2:9" x14ac:dyDescent="0.25">
      <c r="B10" s="4"/>
      <c r="C10" s="5"/>
      <c r="D10" s="6"/>
      <c r="E10" s="6"/>
      <c r="F10" s="6"/>
      <c r="G10" s="6"/>
      <c r="H10" s="6"/>
      <c r="I10" s="6"/>
    </row>
    <row r="11" spans="2:9" x14ac:dyDescent="0.25">
      <c r="B11" s="7"/>
      <c r="C11" s="8"/>
      <c r="D11" s="9"/>
      <c r="E11" s="9"/>
      <c r="F11" s="9"/>
      <c r="G11" s="9"/>
      <c r="H11" s="9"/>
      <c r="I11" s="9"/>
    </row>
    <row r="12" spans="2:9" x14ac:dyDescent="0.25">
      <c r="B12" s="7"/>
      <c r="C12" s="10" t="s">
        <v>12</v>
      </c>
      <c r="D12" s="11">
        <v>108853078</v>
      </c>
      <c r="E12" s="11">
        <v>3256577</v>
      </c>
      <c r="F12" s="11">
        <f>D12+E12+1</f>
        <v>112109656</v>
      </c>
      <c r="G12" s="11">
        <v>76939790</v>
      </c>
      <c r="H12" s="11">
        <v>74251564</v>
      </c>
      <c r="I12" s="11">
        <f>F12-G12</f>
        <v>35169866</v>
      </c>
    </row>
    <row r="13" spans="2:9" x14ac:dyDescent="0.25">
      <c r="B13" s="7"/>
      <c r="C13" s="10"/>
      <c r="D13" s="11"/>
      <c r="E13" s="11"/>
      <c r="F13" s="11"/>
      <c r="G13" s="11"/>
      <c r="H13" s="11"/>
      <c r="I13" s="11"/>
    </row>
    <row r="14" spans="2:9" x14ac:dyDescent="0.25">
      <c r="B14" s="7"/>
      <c r="C14" s="12"/>
      <c r="D14" s="11"/>
      <c r="E14" s="11"/>
      <c r="F14" s="11"/>
      <c r="G14" s="11"/>
      <c r="H14" s="11"/>
      <c r="I14" s="11"/>
    </row>
    <row r="15" spans="2:9" x14ac:dyDescent="0.25">
      <c r="B15" s="13"/>
      <c r="D15" s="9"/>
      <c r="E15" s="9"/>
      <c r="F15" s="9"/>
      <c r="G15" s="9"/>
      <c r="H15" s="9"/>
      <c r="I15" s="9"/>
    </row>
    <row r="16" spans="2:9" x14ac:dyDescent="0.25">
      <c r="B16" s="13"/>
      <c r="C16" s="15" t="s">
        <v>13</v>
      </c>
      <c r="D16" s="11">
        <v>340700</v>
      </c>
      <c r="E16" s="11">
        <v>2697932</v>
      </c>
      <c r="F16" s="11">
        <f>D16+E16-1</f>
        <v>3038631</v>
      </c>
      <c r="G16" s="11">
        <v>2072362</v>
      </c>
      <c r="H16" s="11">
        <v>2039882</v>
      </c>
      <c r="I16" s="11">
        <f>F16-G16</f>
        <v>966269</v>
      </c>
    </row>
    <row r="17" spans="1:9" x14ac:dyDescent="0.25">
      <c r="B17" s="13"/>
      <c r="C17" s="16"/>
      <c r="D17" s="11"/>
      <c r="E17" s="11"/>
      <c r="F17" s="11"/>
      <c r="G17" s="11"/>
      <c r="H17" s="11"/>
      <c r="I17" s="11"/>
    </row>
    <row r="18" spans="1:9" x14ac:dyDescent="0.25">
      <c r="B18" s="13"/>
      <c r="D18" s="9"/>
      <c r="E18" s="9"/>
      <c r="F18" s="9"/>
      <c r="G18" s="9"/>
      <c r="H18" s="9"/>
      <c r="I18" s="9"/>
    </row>
    <row r="19" spans="1:9" x14ac:dyDescent="0.25">
      <c r="B19" s="13"/>
      <c r="C19" s="15"/>
      <c r="D19" s="11"/>
      <c r="E19" s="11"/>
      <c r="F19" s="11"/>
      <c r="G19" s="11"/>
      <c r="H19" s="11"/>
      <c r="I19" s="11"/>
    </row>
    <row r="20" spans="1:9" x14ac:dyDescent="0.25">
      <c r="B20" s="13"/>
      <c r="C20" s="10" t="s">
        <v>14</v>
      </c>
      <c r="D20" s="11">
        <v>0</v>
      </c>
      <c r="E20" s="11">
        <v>0</v>
      </c>
      <c r="F20" s="11">
        <f>D20+E20</f>
        <v>0</v>
      </c>
      <c r="G20" s="11">
        <v>0</v>
      </c>
      <c r="H20" s="11">
        <v>0</v>
      </c>
      <c r="I20" s="11">
        <f>F20-G20</f>
        <v>0</v>
      </c>
    </row>
    <row r="21" spans="1:9" x14ac:dyDescent="0.25">
      <c r="B21" s="13"/>
      <c r="C21" s="10"/>
      <c r="D21" s="11"/>
      <c r="E21" s="11"/>
      <c r="F21" s="11"/>
      <c r="G21" s="11"/>
      <c r="H21" s="11"/>
      <c r="I21" s="11"/>
    </row>
    <row r="22" spans="1:9" x14ac:dyDescent="0.25">
      <c r="B22" s="13"/>
      <c r="C22" s="10"/>
      <c r="D22" s="11"/>
      <c r="E22" s="11"/>
      <c r="F22" s="11"/>
      <c r="G22" s="11"/>
      <c r="H22" s="11"/>
      <c r="I22" s="11"/>
    </row>
    <row r="23" spans="1:9" x14ac:dyDescent="0.25">
      <c r="B23" s="13"/>
      <c r="C23" s="10"/>
      <c r="D23" s="11"/>
      <c r="E23" s="11"/>
      <c r="F23" s="11"/>
      <c r="G23" s="11"/>
      <c r="H23" s="11"/>
      <c r="I23" s="11"/>
    </row>
    <row r="24" spans="1:9" x14ac:dyDescent="0.25">
      <c r="B24" s="13"/>
      <c r="C24" s="10" t="s">
        <v>15</v>
      </c>
      <c r="D24" s="11">
        <v>0</v>
      </c>
      <c r="E24" s="11">
        <v>0</v>
      </c>
      <c r="F24" s="11">
        <f>D24+E24</f>
        <v>0</v>
      </c>
      <c r="G24" s="11">
        <v>0</v>
      </c>
      <c r="H24" s="11">
        <v>0</v>
      </c>
      <c r="I24" s="11">
        <f>F24-G24</f>
        <v>0</v>
      </c>
    </row>
    <row r="25" spans="1:9" x14ac:dyDescent="0.25">
      <c r="B25" s="13"/>
      <c r="C25" s="10"/>
      <c r="D25" s="11"/>
      <c r="E25" s="11"/>
      <c r="F25" s="11"/>
      <c r="G25" s="11"/>
      <c r="H25" s="11"/>
      <c r="I25" s="11"/>
    </row>
    <row r="26" spans="1:9" x14ac:dyDescent="0.25">
      <c r="B26" s="13"/>
      <c r="C26" s="10"/>
      <c r="D26" s="11"/>
      <c r="E26" s="11"/>
      <c r="F26" s="11"/>
      <c r="G26" s="11"/>
      <c r="H26" s="11"/>
      <c r="I26" s="11"/>
    </row>
    <row r="27" spans="1:9" x14ac:dyDescent="0.25">
      <c r="B27" s="13"/>
      <c r="C27" s="10"/>
      <c r="D27" s="11"/>
      <c r="E27" s="11"/>
      <c r="F27" s="11"/>
      <c r="G27" s="11"/>
      <c r="H27" s="11"/>
      <c r="I27" s="11"/>
    </row>
    <row r="28" spans="1:9" x14ac:dyDescent="0.25">
      <c r="B28" s="13"/>
      <c r="C28" s="10" t="s">
        <v>16</v>
      </c>
      <c r="D28" s="11">
        <v>0</v>
      </c>
      <c r="E28" s="11">
        <v>0</v>
      </c>
      <c r="F28" s="11">
        <f>D28+E28</f>
        <v>0</v>
      </c>
      <c r="G28" s="11">
        <v>0</v>
      </c>
      <c r="H28" s="11">
        <v>0</v>
      </c>
      <c r="I28" s="11">
        <f>F28-G28</f>
        <v>0</v>
      </c>
    </row>
    <row r="29" spans="1:9" x14ac:dyDescent="0.25">
      <c r="B29" s="13"/>
      <c r="C29" s="10"/>
      <c r="D29" s="11"/>
      <c r="E29" s="11"/>
      <c r="F29" s="11"/>
      <c r="G29" s="11"/>
      <c r="H29" s="11"/>
      <c r="I29" s="11"/>
    </row>
    <row r="30" spans="1:9" x14ac:dyDescent="0.25">
      <c r="B30" s="13"/>
      <c r="C30" s="10"/>
      <c r="D30" s="11"/>
      <c r="E30" s="11"/>
      <c r="F30" s="11"/>
      <c r="G30" s="11"/>
      <c r="H30" s="11"/>
      <c r="I30" s="11"/>
    </row>
    <row r="31" spans="1:9" x14ac:dyDescent="0.25">
      <c r="B31" s="17"/>
      <c r="C31" s="18"/>
      <c r="D31" s="19"/>
      <c r="E31" s="19"/>
      <c r="F31" s="19"/>
      <c r="G31" s="19"/>
      <c r="H31" s="19"/>
      <c r="I31" s="19"/>
    </row>
    <row r="32" spans="1:9" s="22" customFormat="1" x14ac:dyDescent="0.25">
      <c r="A32" s="20"/>
      <c r="B32" s="17"/>
      <c r="C32" s="18" t="s">
        <v>17</v>
      </c>
      <c r="D32" s="21">
        <f>SUM(D12:D31)</f>
        <v>109193778</v>
      </c>
      <c r="E32" s="21">
        <f t="shared" ref="E32:I32" si="0">SUM(E12:E31)</f>
        <v>5954509</v>
      </c>
      <c r="F32" s="21">
        <f t="shared" si="0"/>
        <v>115148287</v>
      </c>
      <c r="G32" s="21">
        <f t="shared" si="0"/>
        <v>79012152</v>
      </c>
      <c r="H32" s="21">
        <f t="shared" si="0"/>
        <v>76291446</v>
      </c>
      <c r="I32" s="21">
        <f t="shared" si="0"/>
        <v>36136135</v>
      </c>
    </row>
    <row r="33" spans="4:9" x14ac:dyDescent="0.25">
      <c r="D33" s="23"/>
      <c r="E33" s="23"/>
      <c r="F33" s="23"/>
      <c r="G33" s="23"/>
      <c r="H33" s="23"/>
      <c r="I33" s="23"/>
    </row>
    <row r="34" spans="4:9" x14ac:dyDescent="0.25">
      <c r="D34" s="23"/>
      <c r="E34" s="23"/>
      <c r="F34" s="23"/>
      <c r="G34" s="23"/>
      <c r="H34" s="23"/>
      <c r="I34" s="23"/>
    </row>
    <row r="36" spans="4:9" x14ac:dyDescent="0.25">
      <c r="D36" s="23"/>
      <c r="E36" s="23"/>
      <c r="F36" s="23"/>
      <c r="G36" s="23"/>
      <c r="H36" s="23"/>
      <c r="I36" s="23"/>
    </row>
  </sheetData>
  <mergeCells count="8">
    <mergeCell ref="B1:I1"/>
    <mergeCell ref="B2:I2"/>
    <mergeCell ref="B4:I4"/>
    <mergeCell ref="B5:I5"/>
    <mergeCell ref="B7:C9"/>
    <mergeCell ref="D7:H7"/>
    <mergeCell ref="I7:I8"/>
    <mergeCell ref="B3:I3"/>
  </mergeCells>
  <printOptions horizontalCentered="1"/>
  <pageMargins left="0.23622047244094491" right="0.23622047244094491" top="0.74803149606299213" bottom="0.74803149606299213" header="0" footer="0"/>
  <pageSetup orientation="landscape" horizontalDpi="300" verticalDpi="300" r:id="rId1"/>
  <headerFooter>
    <oddFooter xml:space="preserve">&amp;R&amp;8Presupuestaria/&amp;P+1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8"/>
  <sheetViews>
    <sheetView view="pageBreakPreview" topLeftCell="A13" zoomScale="130" zoomScaleNormal="100" zoomScaleSheetLayoutView="130" workbookViewId="0">
      <selection activeCell="D12" sqref="D12"/>
    </sheetView>
  </sheetViews>
  <sheetFormatPr baseColWidth="10" defaultRowHeight="15" x14ac:dyDescent="0.25"/>
  <cols>
    <col min="1" max="1" width="2.42578125" style="2" customWidth="1"/>
    <col min="2" max="2" width="4.5703125" style="14" customWidth="1"/>
    <col min="3" max="3" width="57.28515625" style="14" customWidth="1"/>
    <col min="4" max="9" width="12.7109375" style="14" customWidth="1"/>
  </cols>
  <sheetData>
    <row r="1" spans="2:15" ht="18" customHeight="1" x14ac:dyDescent="0.25">
      <c r="B1" s="120" t="s">
        <v>177</v>
      </c>
      <c r="C1" s="121"/>
      <c r="D1" s="121"/>
      <c r="E1" s="121"/>
      <c r="F1" s="121"/>
      <c r="G1" s="121"/>
      <c r="H1" s="121"/>
      <c r="I1" s="122"/>
    </row>
    <row r="2" spans="2:15" ht="18" customHeight="1" x14ac:dyDescent="0.25">
      <c r="B2" s="123" t="s">
        <v>180</v>
      </c>
      <c r="C2" s="124"/>
      <c r="D2" s="124"/>
      <c r="E2" s="124"/>
      <c r="F2" s="124"/>
      <c r="G2" s="124"/>
      <c r="H2" s="124"/>
      <c r="I2" s="125"/>
    </row>
    <row r="3" spans="2:15" ht="18" customHeight="1" x14ac:dyDescent="0.25">
      <c r="B3" s="123" t="s">
        <v>175</v>
      </c>
      <c r="C3" s="124"/>
      <c r="D3" s="124"/>
      <c r="E3" s="124"/>
      <c r="F3" s="124"/>
      <c r="G3" s="124"/>
      <c r="H3" s="124"/>
      <c r="I3" s="125"/>
    </row>
    <row r="4" spans="2:15" ht="18" customHeight="1" x14ac:dyDescent="0.25">
      <c r="B4" s="123" t="s">
        <v>173</v>
      </c>
      <c r="C4" s="124"/>
      <c r="D4" s="124"/>
      <c r="E4" s="124"/>
      <c r="F4" s="124"/>
      <c r="G4" s="124"/>
      <c r="H4" s="124"/>
      <c r="I4" s="125"/>
    </row>
    <row r="5" spans="2:15" ht="18" customHeight="1" thickBot="1" x14ac:dyDescent="0.3">
      <c r="B5" s="127" t="s">
        <v>186</v>
      </c>
      <c r="C5" s="128"/>
      <c r="D5" s="128"/>
      <c r="E5" s="128"/>
      <c r="F5" s="128"/>
      <c r="G5" s="128"/>
      <c r="H5" s="128"/>
      <c r="I5" s="129"/>
    </row>
    <row r="6" spans="2:15" s="2" customFormat="1" ht="7.5" customHeight="1" x14ac:dyDescent="0.25">
      <c r="B6" s="1"/>
      <c r="C6" s="1"/>
      <c r="D6" s="1"/>
      <c r="E6" s="1"/>
      <c r="F6" s="1"/>
      <c r="G6" s="1"/>
      <c r="H6" s="1"/>
      <c r="I6" s="1"/>
    </row>
    <row r="7" spans="2:15" x14ac:dyDescent="0.25">
      <c r="B7" s="118" t="s">
        <v>2</v>
      </c>
      <c r="C7" s="118"/>
      <c r="D7" s="119" t="s">
        <v>19</v>
      </c>
      <c r="E7" s="119"/>
      <c r="F7" s="119"/>
      <c r="G7" s="119"/>
      <c r="H7" s="119"/>
      <c r="I7" s="119" t="s">
        <v>4</v>
      </c>
    </row>
    <row r="8" spans="2:15" ht="22.5" x14ac:dyDescent="0.25">
      <c r="B8" s="118"/>
      <c r="C8" s="118"/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  <c r="I8" s="119"/>
    </row>
    <row r="9" spans="2:15" ht="11.25" customHeight="1" x14ac:dyDescent="0.25">
      <c r="B9" s="118"/>
      <c r="C9" s="118"/>
      <c r="D9" s="3">
        <v>1</v>
      </c>
      <c r="E9" s="3">
        <v>2</v>
      </c>
      <c r="F9" s="3" t="s">
        <v>10</v>
      </c>
      <c r="G9" s="3">
        <v>4</v>
      </c>
      <c r="H9" s="3">
        <v>5</v>
      </c>
      <c r="I9" s="3" t="s">
        <v>11</v>
      </c>
    </row>
    <row r="10" spans="2:15" ht="13.9" customHeight="1" x14ac:dyDescent="0.25">
      <c r="B10" s="130" t="s">
        <v>20</v>
      </c>
      <c r="C10" s="131"/>
      <c r="D10" s="24">
        <f>SUM(D11:D17)</f>
        <v>26041491</v>
      </c>
      <c r="E10" s="24">
        <f>SUM(E11:E17)</f>
        <v>1021524</v>
      </c>
      <c r="F10" s="24">
        <f>D10+E10</f>
        <v>27063015</v>
      </c>
      <c r="G10" s="24">
        <f>SUM(G11:G17)-1</f>
        <v>26376190</v>
      </c>
      <c r="H10" s="24">
        <f>SUM(H11:H17)-1</f>
        <v>25077276</v>
      </c>
      <c r="I10" s="24">
        <f>F10-G10</f>
        <v>686825</v>
      </c>
      <c r="J10" s="25"/>
      <c r="K10" s="25"/>
      <c r="L10" s="25"/>
      <c r="M10" s="25"/>
      <c r="N10" s="25"/>
      <c r="O10" s="25"/>
    </row>
    <row r="11" spans="2:15" ht="13.9" customHeight="1" x14ac:dyDescent="0.25">
      <c r="B11" s="26"/>
      <c r="C11" s="27" t="s">
        <v>21</v>
      </c>
      <c r="D11" s="11">
        <v>5335878</v>
      </c>
      <c r="E11" s="11">
        <v>461261</v>
      </c>
      <c r="F11" s="11">
        <v>5797139</v>
      </c>
      <c r="G11" s="11">
        <v>5796091</v>
      </c>
      <c r="H11" s="11">
        <v>5796091</v>
      </c>
      <c r="I11" s="11">
        <f t="shared" ref="I11:I37" si="0">F11-G11</f>
        <v>1048</v>
      </c>
    </row>
    <row r="12" spans="2:15" ht="13.9" customHeight="1" x14ac:dyDescent="0.25">
      <c r="B12" s="26"/>
      <c r="C12" s="27" t="s">
        <v>22</v>
      </c>
      <c r="D12" s="11">
        <v>4560530</v>
      </c>
      <c r="E12" s="11">
        <v>30188</v>
      </c>
      <c r="F12" s="11">
        <v>4590718</v>
      </c>
      <c r="G12" s="11">
        <v>4146271</v>
      </c>
      <c r="H12" s="11">
        <v>4146271</v>
      </c>
      <c r="I12" s="11">
        <f t="shared" si="0"/>
        <v>444447</v>
      </c>
    </row>
    <row r="13" spans="2:15" ht="13.9" customHeight="1" x14ac:dyDescent="0.25">
      <c r="B13" s="26"/>
      <c r="C13" s="27" t="s">
        <v>23</v>
      </c>
      <c r="D13" s="11">
        <v>1223148</v>
      </c>
      <c r="E13" s="11">
        <v>-55172</v>
      </c>
      <c r="F13" s="11">
        <v>1167976</v>
      </c>
      <c r="G13" s="11">
        <v>1167438</v>
      </c>
      <c r="H13" s="11">
        <v>1167438</v>
      </c>
      <c r="I13" s="11">
        <f t="shared" si="0"/>
        <v>538</v>
      </c>
    </row>
    <row r="14" spans="2:15" ht="13.9" customHeight="1" x14ac:dyDescent="0.25">
      <c r="B14" s="26"/>
      <c r="C14" s="27" t="s">
        <v>24</v>
      </c>
      <c r="D14" s="11">
        <v>7425672</v>
      </c>
      <c r="E14" s="11">
        <v>-210038</v>
      </c>
      <c r="F14" s="11">
        <v>7215634</v>
      </c>
      <c r="G14" s="11">
        <v>6986398</v>
      </c>
      <c r="H14" s="11">
        <v>5696203</v>
      </c>
      <c r="I14" s="11">
        <f t="shared" si="0"/>
        <v>229236</v>
      </c>
    </row>
    <row r="15" spans="2:15" ht="13.9" customHeight="1" x14ac:dyDescent="0.25">
      <c r="B15" s="26"/>
      <c r="C15" s="27" t="s">
        <v>25</v>
      </c>
      <c r="D15" s="11">
        <v>6912055</v>
      </c>
      <c r="E15" s="11">
        <v>1281727</v>
      </c>
      <c r="F15" s="11">
        <v>8193782</v>
      </c>
      <c r="G15" s="11">
        <v>8185851</v>
      </c>
      <c r="H15" s="11">
        <v>8177132</v>
      </c>
      <c r="I15" s="11">
        <f t="shared" si="0"/>
        <v>7931</v>
      </c>
    </row>
    <row r="16" spans="2:15" ht="13.9" customHeight="1" x14ac:dyDescent="0.25">
      <c r="B16" s="26"/>
      <c r="C16" s="27" t="s">
        <v>26</v>
      </c>
      <c r="D16" s="11">
        <v>0</v>
      </c>
      <c r="E16" s="11">
        <v>0</v>
      </c>
      <c r="F16" s="11">
        <f t="shared" ref="F16:F37" si="1">D16+E16</f>
        <v>0</v>
      </c>
      <c r="G16" s="11">
        <v>0</v>
      </c>
      <c r="H16" s="11">
        <v>0</v>
      </c>
      <c r="I16" s="11">
        <f t="shared" si="0"/>
        <v>0</v>
      </c>
    </row>
    <row r="17" spans="2:16" ht="13.9" customHeight="1" x14ac:dyDescent="0.25">
      <c r="B17" s="26"/>
      <c r="C17" s="27" t="s">
        <v>27</v>
      </c>
      <c r="D17" s="11">
        <v>584208</v>
      </c>
      <c r="E17" s="11">
        <v>-486442</v>
      </c>
      <c r="F17" s="11">
        <f>+D17+E17</f>
        <v>97766</v>
      </c>
      <c r="G17" s="11">
        <v>94142</v>
      </c>
      <c r="H17" s="11">
        <v>94142</v>
      </c>
      <c r="I17" s="11">
        <f t="shared" si="0"/>
        <v>3624</v>
      </c>
    </row>
    <row r="18" spans="2:16" ht="13.9" customHeight="1" x14ac:dyDescent="0.25">
      <c r="B18" s="130" t="s">
        <v>28</v>
      </c>
      <c r="C18" s="131"/>
      <c r="D18" s="28">
        <f>SUM(D19:D27)</f>
        <v>26161102</v>
      </c>
      <c r="E18" s="28">
        <f t="shared" ref="E18:H18" si="2">SUM(E19:E27)</f>
        <v>-3061534</v>
      </c>
      <c r="F18" s="28">
        <f t="shared" si="1"/>
        <v>23099568</v>
      </c>
      <c r="G18" s="28">
        <f>SUM(G19:G27)+1</f>
        <v>11951878</v>
      </c>
      <c r="H18" s="28">
        <f t="shared" si="2"/>
        <v>11488308</v>
      </c>
      <c r="I18" s="28">
        <f>F18-G18-1</f>
        <v>11147689</v>
      </c>
      <c r="J18" s="25"/>
      <c r="K18" s="25"/>
      <c r="L18" s="25"/>
      <c r="M18" s="25"/>
      <c r="N18" s="25"/>
      <c r="O18" s="25"/>
    </row>
    <row r="19" spans="2:16" ht="13.9" customHeight="1" x14ac:dyDescent="0.25">
      <c r="B19" s="29"/>
      <c r="C19" s="27" t="s">
        <v>29</v>
      </c>
      <c r="D19" s="11">
        <v>1149300</v>
      </c>
      <c r="E19" s="11">
        <v>-197235</v>
      </c>
      <c r="F19" s="11">
        <f t="shared" si="1"/>
        <v>952065</v>
      </c>
      <c r="G19" s="11">
        <v>674260</v>
      </c>
      <c r="H19" s="11">
        <v>581881</v>
      </c>
      <c r="I19" s="11">
        <f t="shared" si="0"/>
        <v>277805</v>
      </c>
    </row>
    <row r="20" spans="2:16" ht="13.9" customHeight="1" x14ac:dyDescent="0.25">
      <c r="B20" s="29"/>
      <c r="C20" s="27" t="s">
        <v>30</v>
      </c>
      <c r="D20" s="11">
        <v>2186176</v>
      </c>
      <c r="E20" s="11">
        <v>196088</v>
      </c>
      <c r="F20" s="11">
        <f t="shared" si="1"/>
        <v>2382264</v>
      </c>
      <c r="G20" s="11">
        <v>2076629</v>
      </c>
      <c r="H20" s="11">
        <v>1856178</v>
      </c>
      <c r="I20" s="11">
        <f t="shared" si="0"/>
        <v>305635</v>
      </c>
    </row>
    <row r="21" spans="2:16" ht="13.9" customHeight="1" x14ac:dyDescent="0.25">
      <c r="B21" s="29"/>
      <c r="C21" s="27" t="s">
        <v>31</v>
      </c>
      <c r="D21" s="11">
        <v>0</v>
      </c>
      <c r="E21" s="11">
        <v>0</v>
      </c>
      <c r="F21" s="11">
        <f t="shared" si="1"/>
        <v>0</v>
      </c>
      <c r="G21" s="11">
        <v>0</v>
      </c>
      <c r="H21" s="11">
        <v>0</v>
      </c>
      <c r="I21" s="11">
        <f t="shared" si="0"/>
        <v>0</v>
      </c>
    </row>
    <row r="22" spans="2:16" ht="13.9" customHeight="1" x14ac:dyDescent="0.25">
      <c r="B22" s="29"/>
      <c r="C22" s="27" t="s">
        <v>32</v>
      </c>
      <c r="D22" s="11">
        <v>14200000</v>
      </c>
      <c r="E22" s="11">
        <v>-6189626</v>
      </c>
      <c r="F22" s="11">
        <f t="shared" si="1"/>
        <v>8010374</v>
      </c>
      <c r="G22" s="11">
        <v>464114</v>
      </c>
      <c r="H22" s="11">
        <v>371362</v>
      </c>
      <c r="I22" s="11">
        <f t="shared" si="0"/>
        <v>7546260</v>
      </c>
    </row>
    <row r="23" spans="2:16" ht="13.9" customHeight="1" x14ac:dyDescent="0.25">
      <c r="B23" s="29"/>
      <c r="C23" s="27" t="s">
        <v>33</v>
      </c>
      <c r="D23" s="11">
        <v>1966000</v>
      </c>
      <c r="E23" s="11">
        <v>-93291</v>
      </c>
      <c r="F23" s="11">
        <f t="shared" si="1"/>
        <v>1872709</v>
      </c>
      <c r="G23" s="11">
        <v>1317335</v>
      </c>
      <c r="H23" s="11">
        <v>1246321</v>
      </c>
      <c r="I23" s="11">
        <f>F23-G23-1</f>
        <v>555373</v>
      </c>
    </row>
    <row r="24" spans="2:16" ht="13.9" customHeight="1" x14ac:dyDescent="0.25">
      <c r="B24" s="29"/>
      <c r="C24" s="27" t="s">
        <v>34</v>
      </c>
      <c r="D24" s="11">
        <v>1401000</v>
      </c>
      <c r="E24" s="11">
        <v>323712</v>
      </c>
      <c r="F24" s="11">
        <f>+E24+D24</f>
        <v>1724712</v>
      </c>
      <c r="G24" s="11">
        <v>766805</v>
      </c>
      <c r="H24" s="11">
        <v>765205</v>
      </c>
      <c r="I24" s="11">
        <f t="shared" si="0"/>
        <v>957907</v>
      </c>
    </row>
    <row r="25" spans="2:16" ht="13.9" customHeight="1" x14ac:dyDescent="0.25">
      <c r="B25" s="29"/>
      <c r="C25" s="27" t="s">
        <v>35</v>
      </c>
      <c r="D25" s="11">
        <v>5157304</v>
      </c>
      <c r="E25" s="11">
        <v>2774554</v>
      </c>
      <c r="F25" s="11">
        <f t="shared" si="1"/>
        <v>7931858</v>
      </c>
      <c r="G25" s="11">
        <v>6437806</v>
      </c>
      <c r="H25" s="11">
        <v>6472187</v>
      </c>
      <c r="I25" s="11">
        <f t="shared" si="0"/>
        <v>1494052</v>
      </c>
    </row>
    <row r="26" spans="2:16" ht="13.9" customHeight="1" x14ac:dyDescent="0.25">
      <c r="B26" s="29"/>
      <c r="C26" s="27" t="s">
        <v>36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f t="shared" si="0"/>
        <v>0</v>
      </c>
    </row>
    <row r="27" spans="2:16" ht="13.9" customHeight="1" x14ac:dyDescent="0.25">
      <c r="B27" s="29"/>
      <c r="C27" s="27" t="s">
        <v>37</v>
      </c>
      <c r="D27" s="11">
        <v>101322</v>
      </c>
      <c r="E27" s="11">
        <v>124264</v>
      </c>
      <c r="F27" s="11">
        <f t="shared" si="1"/>
        <v>225586</v>
      </c>
      <c r="G27" s="11">
        <v>214928</v>
      </c>
      <c r="H27" s="11">
        <v>195174</v>
      </c>
      <c r="I27" s="11">
        <f>F27-G27-1</f>
        <v>10657</v>
      </c>
    </row>
    <row r="28" spans="2:16" ht="13.9" customHeight="1" x14ac:dyDescent="0.25">
      <c r="B28" s="130" t="s">
        <v>38</v>
      </c>
      <c r="C28" s="131"/>
      <c r="D28" s="28">
        <f>SUM(D29:D37)</f>
        <v>21931582</v>
      </c>
      <c r="E28" s="28">
        <f t="shared" ref="E28:H28" si="3">SUM(E29:E37)</f>
        <v>1594984</v>
      </c>
      <c r="F28" s="28">
        <f t="shared" si="1"/>
        <v>23526566</v>
      </c>
      <c r="G28" s="28">
        <f>SUM(G29:G37)</f>
        <v>15430359</v>
      </c>
      <c r="H28" s="28">
        <f t="shared" si="3"/>
        <v>14575087</v>
      </c>
      <c r="I28" s="28">
        <f t="shared" si="0"/>
        <v>8096207</v>
      </c>
      <c r="J28" s="25"/>
      <c r="K28" s="25"/>
      <c r="L28" s="25"/>
      <c r="M28" s="25"/>
      <c r="N28" s="25"/>
      <c r="O28" s="25"/>
      <c r="P28" s="25"/>
    </row>
    <row r="29" spans="2:16" ht="13.9" customHeight="1" x14ac:dyDescent="0.25">
      <c r="B29" s="29"/>
      <c r="C29" s="27" t="s">
        <v>39</v>
      </c>
      <c r="D29" s="11">
        <v>8713000</v>
      </c>
      <c r="E29" s="11">
        <v>-747674</v>
      </c>
      <c r="F29" s="11">
        <f t="shared" si="1"/>
        <v>7965326</v>
      </c>
      <c r="G29" s="11">
        <v>6767867</v>
      </c>
      <c r="H29" s="11">
        <v>6068101</v>
      </c>
      <c r="I29" s="11">
        <f t="shared" si="0"/>
        <v>1197459</v>
      </c>
    </row>
    <row r="30" spans="2:16" ht="13.9" customHeight="1" x14ac:dyDescent="0.25">
      <c r="B30" s="29"/>
      <c r="C30" s="27" t="s">
        <v>40</v>
      </c>
      <c r="D30" s="11">
        <v>148800</v>
      </c>
      <c r="E30" s="11">
        <v>41563</v>
      </c>
      <c r="F30" s="11">
        <f t="shared" si="1"/>
        <v>190363</v>
      </c>
      <c r="G30" s="11">
        <v>140854</v>
      </c>
      <c r="H30" s="11">
        <v>124255</v>
      </c>
      <c r="I30" s="11">
        <f t="shared" si="0"/>
        <v>49509</v>
      </c>
    </row>
    <row r="31" spans="2:16" ht="13.9" customHeight="1" x14ac:dyDescent="0.25">
      <c r="B31" s="29"/>
      <c r="C31" s="27" t="s">
        <v>41</v>
      </c>
      <c r="D31" s="11">
        <v>37000</v>
      </c>
      <c r="E31" s="11">
        <v>571578</v>
      </c>
      <c r="F31" s="11">
        <f t="shared" si="1"/>
        <v>608578</v>
      </c>
      <c r="G31" s="11">
        <v>597042</v>
      </c>
      <c r="H31" s="11">
        <v>597042</v>
      </c>
      <c r="I31" s="11">
        <f t="shared" si="0"/>
        <v>11536</v>
      </c>
    </row>
    <row r="32" spans="2:16" ht="13.9" customHeight="1" x14ac:dyDescent="0.25">
      <c r="B32" s="29"/>
      <c r="C32" s="27" t="s">
        <v>42</v>
      </c>
      <c r="D32" s="11">
        <v>188500</v>
      </c>
      <c r="E32" s="11">
        <v>219797</v>
      </c>
      <c r="F32" s="11">
        <f>+E32+D32</f>
        <v>408297</v>
      </c>
      <c r="G32" s="11">
        <v>395595</v>
      </c>
      <c r="H32" s="11">
        <v>389464</v>
      </c>
      <c r="I32" s="11">
        <f t="shared" si="0"/>
        <v>12702</v>
      </c>
    </row>
    <row r="33" spans="2:9" ht="13.9" customHeight="1" x14ac:dyDescent="0.25">
      <c r="B33" s="29"/>
      <c r="C33" s="27" t="s">
        <v>43</v>
      </c>
      <c r="D33" s="11">
        <v>631000</v>
      </c>
      <c r="E33" s="11">
        <v>148684</v>
      </c>
      <c r="F33" s="11">
        <f t="shared" si="1"/>
        <v>779684</v>
      </c>
      <c r="G33" s="11">
        <v>418731</v>
      </c>
      <c r="H33" s="11">
        <v>413533</v>
      </c>
      <c r="I33" s="11">
        <f t="shared" si="0"/>
        <v>360953</v>
      </c>
    </row>
    <row r="34" spans="2:9" ht="13.9" customHeight="1" x14ac:dyDescent="0.25">
      <c r="B34" s="29"/>
      <c r="C34" s="27" t="s">
        <v>44</v>
      </c>
      <c r="D34" s="11">
        <v>1299524</v>
      </c>
      <c r="E34" s="11">
        <v>22105</v>
      </c>
      <c r="F34" s="11">
        <f t="shared" si="1"/>
        <v>1321629</v>
      </c>
      <c r="G34" s="11">
        <v>265012</v>
      </c>
      <c r="H34" s="11">
        <v>221383</v>
      </c>
      <c r="I34" s="11">
        <f t="shared" si="0"/>
        <v>1056617</v>
      </c>
    </row>
    <row r="35" spans="2:9" ht="13.9" customHeight="1" x14ac:dyDescent="0.25">
      <c r="B35" s="29"/>
      <c r="C35" s="27" t="s">
        <v>45</v>
      </c>
      <c r="D35" s="11">
        <v>2843938</v>
      </c>
      <c r="E35" s="11">
        <v>2876471</v>
      </c>
      <c r="F35" s="11">
        <f t="shared" si="1"/>
        <v>5720409</v>
      </c>
      <c r="G35" s="11">
        <v>4935759</v>
      </c>
      <c r="H35" s="11">
        <v>4871859</v>
      </c>
      <c r="I35" s="11">
        <f t="shared" si="0"/>
        <v>784650</v>
      </c>
    </row>
    <row r="36" spans="2:9" ht="13.9" customHeight="1" x14ac:dyDescent="0.25">
      <c r="B36" s="29"/>
      <c r="C36" s="27" t="s">
        <v>46</v>
      </c>
      <c r="D36" s="11">
        <v>2014000</v>
      </c>
      <c r="E36" s="11">
        <v>298092</v>
      </c>
      <c r="F36" s="11">
        <f t="shared" si="1"/>
        <v>2312092</v>
      </c>
      <c r="G36" s="11">
        <v>670951</v>
      </c>
      <c r="H36" s="11">
        <v>650952</v>
      </c>
      <c r="I36" s="11">
        <f t="shared" si="0"/>
        <v>1641141</v>
      </c>
    </row>
    <row r="37" spans="2:9" ht="13.9" customHeight="1" x14ac:dyDescent="0.25">
      <c r="B37" s="29"/>
      <c r="C37" s="27" t="s">
        <v>47</v>
      </c>
      <c r="D37" s="11">
        <v>6055820</v>
      </c>
      <c r="E37" s="11">
        <v>-1835632</v>
      </c>
      <c r="F37" s="11">
        <f t="shared" si="1"/>
        <v>4220188</v>
      </c>
      <c r="G37" s="11">
        <v>1238548</v>
      </c>
      <c r="H37" s="11">
        <v>1238498</v>
      </c>
      <c r="I37" s="11">
        <f t="shared" si="0"/>
        <v>2981640</v>
      </c>
    </row>
    <row r="38" spans="2:9" x14ac:dyDescent="0.25">
      <c r="B38" s="30"/>
      <c r="C38" s="31" t="s">
        <v>48</v>
      </c>
      <c r="D38" s="32">
        <f>+D28+D18+D10</f>
        <v>74134175</v>
      </c>
      <c r="E38" s="32">
        <f t="shared" ref="E38:I38" si="4">+E28+E18+E10</f>
        <v>-445026</v>
      </c>
      <c r="F38" s="32">
        <f t="shared" si="4"/>
        <v>73689149</v>
      </c>
      <c r="G38" s="32">
        <f>+G28+G18+G10</f>
        <v>53758427</v>
      </c>
      <c r="H38" s="32">
        <f t="shared" si="4"/>
        <v>51140671</v>
      </c>
      <c r="I38" s="32">
        <f t="shared" si="4"/>
        <v>19930721</v>
      </c>
    </row>
  </sheetData>
  <mergeCells count="11">
    <mergeCell ref="B10:C10"/>
    <mergeCell ref="B18:C18"/>
    <mergeCell ref="B28:C28"/>
    <mergeCell ref="B1:I1"/>
    <mergeCell ref="B2:I2"/>
    <mergeCell ref="B4:I4"/>
    <mergeCell ref="B5:I5"/>
    <mergeCell ref="B7:C9"/>
    <mergeCell ref="D7:H7"/>
    <mergeCell ref="I7:I8"/>
    <mergeCell ref="B3:I3"/>
  </mergeCells>
  <printOptions horizontalCentered="1"/>
  <pageMargins left="0.23622047244094491" right="0.23622047244094491" top="0.74803149606299213" bottom="0.74803149606299213" header="0" footer="0"/>
  <pageSetup scale="92" orientation="landscape" horizontalDpi="300" verticalDpi="300" r:id="rId1"/>
  <headerFooter>
    <oddFooter xml:space="preserve">&amp;R&amp;8Presupuestaria/&amp;P+1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9"/>
  <sheetViews>
    <sheetView view="pageBreakPreview" topLeftCell="A4" zoomScale="115" zoomScaleNormal="100" zoomScaleSheetLayoutView="115" workbookViewId="0">
      <selection activeCell="C11" sqref="C11"/>
    </sheetView>
  </sheetViews>
  <sheetFormatPr baseColWidth="10" defaultRowHeight="15" x14ac:dyDescent="0.25"/>
  <cols>
    <col min="1" max="1" width="2.42578125" style="2" customWidth="1"/>
    <col min="2" max="2" width="4.5703125" style="14" customWidth="1"/>
    <col min="3" max="3" width="57.28515625" style="14" customWidth="1"/>
    <col min="4" max="9" width="12.7109375" style="14" customWidth="1"/>
  </cols>
  <sheetData>
    <row r="1" spans="2:15" s="2" customFormat="1" ht="18" customHeight="1" x14ac:dyDescent="0.25">
      <c r="B1" s="120" t="s">
        <v>177</v>
      </c>
      <c r="C1" s="121"/>
      <c r="D1" s="121"/>
      <c r="E1" s="121"/>
      <c r="F1" s="121"/>
      <c r="G1" s="121"/>
      <c r="H1" s="121"/>
      <c r="I1" s="122"/>
    </row>
    <row r="2" spans="2:15" s="2" customFormat="1" ht="18" customHeight="1" x14ac:dyDescent="0.25">
      <c r="B2" s="123" t="s">
        <v>181</v>
      </c>
      <c r="C2" s="124"/>
      <c r="D2" s="124"/>
      <c r="E2" s="124"/>
      <c r="F2" s="124"/>
      <c r="G2" s="124"/>
      <c r="H2" s="124"/>
      <c r="I2" s="125"/>
    </row>
    <row r="3" spans="2:15" s="2" customFormat="1" ht="18" customHeight="1" x14ac:dyDescent="0.25">
      <c r="B3" s="123" t="s">
        <v>175</v>
      </c>
      <c r="C3" s="124"/>
      <c r="D3" s="124"/>
      <c r="E3" s="124"/>
      <c r="F3" s="124"/>
      <c r="G3" s="124"/>
      <c r="H3" s="124"/>
      <c r="I3" s="125"/>
    </row>
    <row r="4" spans="2:15" s="2" customFormat="1" ht="18" customHeight="1" x14ac:dyDescent="0.25">
      <c r="B4" s="123" t="s">
        <v>18</v>
      </c>
      <c r="C4" s="124"/>
      <c r="D4" s="124"/>
      <c r="E4" s="124"/>
      <c r="F4" s="124"/>
      <c r="G4" s="124"/>
      <c r="H4" s="124"/>
      <c r="I4" s="125"/>
    </row>
    <row r="5" spans="2:15" s="2" customFormat="1" ht="18" customHeight="1" x14ac:dyDescent="0.25">
      <c r="B5" s="123" t="s">
        <v>186</v>
      </c>
      <c r="C5" s="124"/>
      <c r="D5" s="124"/>
      <c r="E5" s="124"/>
      <c r="F5" s="124"/>
      <c r="G5" s="124"/>
      <c r="H5" s="124"/>
      <c r="I5" s="125"/>
    </row>
    <row r="6" spans="2:15" s="2" customFormat="1" x14ac:dyDescent="0.25">
      <c r="B6" s="118" t="s">
        <v>2</v>
      </c>
      <c r="C6" s="118"/>
      <c r="D6" s="119" t="s">
        <v>19</v>
      </c>
      <c r="E6" s="119"/>
      <c r="F6" s="119"/>
      <c r="G6" s="119"/>
      <c r="H6" s="119"/>
      <c r="I6" s="119" t="s">
        <v>4</v>
      </c>
    </row>
    <row r="7" spans="2:15" s="2" customFormat="1" ht="22.5" x14ac:dyDescent="0.25">
      <c r="B7" s="118"/>
      <c r="C7" s="118"/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119"/>
    </row>
    <row r="8" spans="2:15" s="2" customFormat="1" ht="13.5" customHeight="1" x14ac:dyDescent="0.25">
      <c r="B8" s="118"/>
      <c r="C8" s="118"/>
      <c r="D8" s="3">
        <v>1</v>
      </c>
      <c r="E8" s="3">
        <v>2</v>
      </c>
      <c r="F8" s="3" t="s">
        <v>10</v>
      </c>
      <c r="G8" s="3">
        <v>4</v>
      </c>
      <c r="H8" s="3">
        <v>5</v>
      </c>
      <c r="I8" s="3" t="s">
        <v>11</v>
      </c>
    </row>
    <row r="9" spans="2:15" s="2" customFormat="1" ht="15" customHeight="1" x14ac:dyDescent="0.25">
      <c r="B9" s="132" t="s">
        <v>49</v>
      </c>
      <c r="C9" s="132"/>
      <c r="D9" s="24">
        <f>SUM(D10:D18)</f>
        <v>34718903</v>
      </c>
      <c r="E9" s="24">
        <f>SUM(E10:E18)</f>
        <v>3701605</v>
      </c>
      <c r="F9" s="24">
        <f>D9+E9</f>
        <v>38420508</v>
      </c>
      <c r="G9" s="24">
        <f>SUM(G10:G18)+1</f>
        <v>23181363</v>
      </c>
      <c r="H9" s="24">
        <f>SUM(H10:H18)+2</f>
        <v>23110894</v>
      </c>
      <c r="I9" s="24">
        <f>F9-G9</f>
        <v>15239145</v>
      </c>
      <c r="J9" s="33"/>
      <c r="K9" s="33"/>
      <c r="L9" s="33"/>
      <c r="M9" s="33"/>
      <c r="N9" s="33"/>
      <c r="O9" s="33"/>
    </row>
    <row r="10" spans="2:15" s="2" customFormat="1" ht="15" customHeight="1" x14ac:dyDescent="0.25">
      <c r="B10" s="29"/>
      <c r="C10" s="27" t="s">
        <v>50</v>
      </c>
      <c r="D10" s="11">
        <v>0</v>
      </c>
      <c r="E10" s="11">
        <v>0</v>
      </c>
      <c r="F10" s="11">
        <f t="shared" ref="F10:F32" si="0">D10+E10</f>
        <v>0</v>
      </c>
      <c r="G10" s="11">
        <v>0</v>
      </c>
      <c r="H10" s="11">
        <v>0</v>
      </c>
      <c r="I10" s="11">
        <f t="shared" ref="I10:I32" si="1">F10-G10</f>
        <v>0</v>
      </c>
    </row>
    <row r="11" spans="2:15" s="2" customFormat="1" ht="15" customHeight="1" x14ac:dyDescent="0.25">
      <c r="B11" s="29"/>
      <c r="C11" s="27" t="s">
        <v>51</v>
      </c>
      <c r="D11" s="11">
        <v>0</v>
      </c>
      <c r="E11" s="11">
        <v>0</v>
      </c>
      <c r="F11" s="11">
        <f t="shared" si="0"/>
        <v>0</v>
      </c>
      <c r="G11" s="11">
        <v>0</v>
      </c>
      <c r="H11" s="11">
        <v>0</v>
      </c>
      <c r="I11" s="11">
        <f t="shared" si="1"/>
        <v>0</v>
      </c>
    </row>
    <row r="12" spans="2:15" s="2" customFormat="1" ht="15" customHeight="1" x14ac:dyDescent="0.25">
      <c r="B12" s="29"/>
      <c r="C12" s="27" t="s">
        <v>52</v>
      </c>
      <c r="D12" s="11">
        <v>0</v>
      </c>
      <c r="E12" s="11">
        <v>0</v>
      </c>
      <c r="F12" s="11">
        <f t="shared" si="0"/>
        <v>0</v>
      </c>
      <c r="G12" s="11">
        <v>0</v>
      </c>
      <c r="H12" s="11">
        <v>0</v>
      </c>
      <c r="I12" s="11">
        <f t="shared" si="1"/>
        <v>0</v>
      </c>
    </row>
    <row r="13" spans="2:15" s="2" customFormat="1" ht="15" customHeight="1" x14ac:dyDescent="0.25">
      <c r="B13" s="29"/>
      <c r="C13" s="27" t="s">
        <v>53</v>
      </c>
      <c r="D13" s="11">
        <v>34718903</v>
      </c>
      <c r="E13" s="11">
        <v>3701605</v>
      </c>
      <c r="F13" s="11">
        <f>+E13+D13</f>
        <v>38420508</v>
      </c>
      <c r="G13" s="11">
        <v>23181362</v>
      </c>
      <c r="H13" s="11">
        <v>23110892</v>
      </c>
      <c r="I13" s="11">
        <f t="shared" si="1"/>
        <v>15239146</v>
      </c>
    </row>
    <row r="14" spans="2:15" s="2" customFormat="1" ht="15" customHeight="1" x14ac:dyDescent="0.25">
      <c r="B14" s="29"/>
      <c r="C14" s="27" t="s">
        <v>15</v>
      </c>
      <c r="D14" s="11">
        <v>0</v>
      </c>
      <c r="E14" s="11">
        <v>0</v>
      </c>
      <c r="F14" s="11">
        <f t="shared" si="0"/>
        <v>0</v>
      </c>
      <c r="G14" s="11">
        <v>0</v>
      </c>
      <c r="H14" s="11">
        <v>0</v>
      </c>
      <c r="I14" s="11">
        <f t="shared" si="1"/>
        <v>0</v>
      </c>
    </row>
    <row r="15" spans="2:15" s="2" customFormat="1" ht="15" customHeight="1" x14ac:dyDescent="0.25">
      <c r="B15" s="29"/>
      <c r="C15" s="27" t="s">
        <v>54</v>
      </c>
      <c r="D15" s="11">
        <v>0</v>
      </c>
      <c r="E15" s="11">
        <v>0</v>
      </c>
      <c r="F15" s="11">
        <f t="shared" si="0"/>
        <v>0</v>
      </c>
      <c r="G15" s="11">
        <v>0</v>
      </c>
      <c r="H15" s="11">
        <v>0</v>
      </c>
      <c r="I15" s="11">
        <f t="shared" si="1"/>
        <v>0</v>
      </c>
    </row>
    <row r="16" spans="2:15" s="2" customFormat="1" ht="15" customHeight="1" x14ac:dyDescent="0.25">
      <c r="B16" s="29"/>
      <c r="C16" s="27" t="s">
        <v>55</v>
      </c>
      <c r="D16" s="11">
        <v>0</v>
      </c>
      <c r="E16" s="11">
        <v>0</v>
      </c>
      <c r="F16" s="11">
        <f t="shared" si="0"/>
        <v>0</v>
      </c>
      <c r="G16" s="11">
        <v>0</v>
      </c>
      <c r="H16" s="11">
        <v>0</v>
      </c>
      <c r="I16" s="11">
        <f t="shared" si="1"/>
        <v>0</v>
      </c>
    </row>
    <row r="17" spans="2:16" s="2" customFormat="1" ht="15" customHeight="1" x14ac:dyDescent="0.25">
      <c r="B17" s="29"/>
      <c r="C17" s="27" t="s">
        <v>56</v>
      </c>
      <c r="D17" s="11">
        <v>0</v>
      </c>
      <c r="E17" s="11">
        <v>0</v>
      </c>
      <c r="F17" s="11">
        <f t="shared" si="0"/>
        <v>0</v>
      </c>
      <c r="G17" s="11">
        <v>0</v>
      </c>
      <c r="H17" s="11">
        <v>0</v>
      </c>
      <c r="I17" s="11">
        <f t="shared" si="1"/>
        <v>0</v>
      </c>
    </row>
    <row r="18" spans="2:16" s="2" customFormat="1" ht="15" customHeight="1" x14ac:dyDescent="0.25">
      <c r="B18" s="29"/>
      <c r="C18" s="27" t="s">
        <v>57</v>
      </c>
      <c r="D18" s="11">
        <v>0</v>
      </c>
      <c r="E18" s="11">
        <v>0</v>
      </c>
      <c r="F18" s="11">
        <f t="shared" si="0"/>
        <v>0</v>
      </c>
      <c r="G18" s="11">
        <v>0</v>
      </c>
      <c r="H18" s="11">
        <v>0</v>
      </c>
      <c r="I18" s="11">
        <f t="shared" si="1"/>
        <v>0</v>
      </c>
    </row>
    <row r="19" spans="2:16" s="2" customFormat="1" ht="15" customHeight="1" x14ac:dyDescent="0.25">
      <c r="B19" s="130" t="s">
        <v>58</v>
      </c>
      <c r="C19" s="131"/>
      <c r="D19" s="28">
        <f>SUM(D20:D28)</f>
        <v>340700</v>
      </c>
      <c r="E19" s="28">
        <f t="shared" ref="E19:H19" si="2">SUM(E20:E28)</f>
        <v>2697932</v>
      </c>
      <c r="F19" s="28">
        <f>D19+E19-1</f>
        <v>3038631</v>
      </c>
      <c r="G19" s="28">
        <f t="shared" si="2"/>
        <v>2072362</v>
      </c>
      <c r="H19" s="28">
        <f t="shared" si="2"/>
        <v>2039882</v>
      </c>
      <c r="I19" s="28">
        <f t="shared" si="1"/>
        <v>966269</v>
      </c>
      <c r="J19" s="33"/>
      <c r="K19" s="33"/>
      <c r="L19" s="33"/>
      <c r="M19" s="33"/>
      <c r="N19" s="33"/>
      <c r="O19" s="33"/>
      <c r="P19" s="33"/>
    </row>
    <row r="20" spans="2:16" s="2" customFormat="1" ht="15" customHeight="1" x14ac:dyDescent="0.25">
      <c r="B20" s="29"/>
      <c r="C20" s="27" t="s">
        <v>59</v>
      </c>
      <c r="D20" s="11">
        <v>0</v>
      </c>
      <c r="E20" s="11">
        <v>1153793</v>
      </c>
      <c r="F20" s="11">
        <f t="shared" si="0"/>
        <v>1153793</v>
      </c>
      <c r="G20" s="11">
        <v>1153793</v>
      </c>
      <c r="H20" s="11">
        <v>1121313</v>
      </c>
      <c r="I20" s="11">
        <f t="shared" si="1"/>
        <v>0</v>
      </c>
    </row>
    <row r="21" spans="2:16" s="2" customFormat="1" ht="15" customHeight="1" x14ac:dyDescent="0.25">
      <c r="B21" s="29"/>
      <c r="C21" s="27" t="s">
        <v>60</v>
      </c>
      <c r="D21" s="11">
        <v>0</v>
      </c>
      <c r="E21" s="11">
        <v>244470</v>
      </c>
      <c r="F21" s="11">
        <f>+E21+D21</f>
        <v>244470</v>
      </c>
      <c r="G21" s="11">
        <v>231768</v>
      </c>
      <c r="H21" s="11">
        <v>231768</v>
      </c>
      <c r="I21" s="11">
        <f t="shared" si="1"/>
        <v>12702</v>
      </c>
    </row>
    <row r="22" spans="2:16" s="2" customFormat="1" ht="15" customHeight="1" x14ac:dyDescent="0.25">
      <c r="B22" s="29"/>
      <c r="C22" s="27" t="s">
        <v>61</v>
      </c>
      <c r="D22" s="11">
        <v>0</v>
      </c>
      <c r="E22" s="11">
        <v>0</v>
      </c>
      <c r="F22" s="11">
        <f t="shared" si="0"/>
        <v>0</v>
      </c>
      <c r="G22" s="11">
        <v>0</v>
      </c>
      <c r="H22" s="11">
        <v>0</v>
      </c>
      <c r="I22" s="11">
        <f t="shared" si="1"/>
        <v>0</v>
      </c>
    </row>
    <row r="23" spans="2:16" s="2" customFormat="1" ht="15" customHeight="1" x14ac:dyDescent="0.25">
      <c r="B23" s="29"/>
      <c r="C23" s="27" t="s">
        <v>62</v>
      </c>
      <c r="D23" s="11">
        <v>0</v>
      </c>
      <c r="E23" s="11">
        <v>0</v>
      </c>
      <c r="F23" s="11">
        <f t="shared" si="0"/>
        <v>0</v>
      </c>
      <c r="G23" s="11">
        <v>0</v>
      </c>
      <c r="H23" s="11">
        <v>0</v>
      </c>
      <c r="I23" s="11">
        <f t="shared" si="1"/>
        <v>0</v>
      </c>
    </row>
    <row r="24" spans="2:16" s="2" customFormat="1" ht="15" customHeight="1" x14ac:dyDescent="0.25">
      <c r="B24" s="29"/>
      <c r="C24" s="27" t="s">
        <v>63</v>
      </c>
      <c r="D24" s="11">
        <v>0</v>
      </c>
      <c r="E24" s="11">
        <v>0</v>
      </c>
      <c r="F24" s="11">
        <f t="shared" si="0"/>
        <v>0</v>
      </c>
      <c r="G24" s="11">
        <v>0</v>
      </c>
      <c r="H24" s="11">
        <v>0</v>
      </c>
      <c r="I24" s="11">
        <f t="shared" si="1"/>
        <v>0</v>
      </c>
    </row>
    <row r="25" spans="2:16" s="2" customFormat="1" ht="15" customHeight="1" x14ac:dyDescent="0.25">
      <c r="B25" s="29"/>
      <c r="C25" s="27" t="s">
        <v>64</v>
      </c>
      <c r="D25" s="11">
        <v>340700</v>
      </c>
      <c r="E25" s="11">
        <v>1280905</v>
      </c>
      <c r="F25" s="11">
        <v>1621604</v>
      </c>
      <c r="G25" s="11">
        <v>668037</v>
      </c>
      <c r="H25" s="11">
        <v>668037</v>
      </c>
      <c r="I25" s="11">
        <f t="shared" si="1"/>
        <v>953567</v>
      </c>
    </row>
    <row r="26" spans="2:16" s="2" customFormat="1" ht="15" customHeight="1" x14ac:dyDescent="0.25">
      <c r="B26" s="29"/>
      <c r="C26" s="27" t="s">
        <v>65</v>
      </c>
      <c r="D26" s="11">
        <v>0</v>
      </c>
      <c r="E26" s="11">
        <v>0</v>
      </c>
      <c r="F26" s="11">
        <f t="shared" si="0"/>
        <v>0</v>
      </c>
      <c r="G26" s="11">
        <v>0</v>
      </c>
      <c r="H26" s="11">
        <v>0</v>
      </c>
      <c r="I26" s="11">
        <f t="shared" si="1"/>
        <v>0</v>
      </c>
    </row>
    <row r="27" spans="2:16" s="2" customFormat="1" ht="15" customHeight="1" x14ac:dyDescent="0.25">
      <c r="B27" s="29"/>
      <c r="C27" s="27" t="s">
        <v>66</v>
      </c>
      <c r="D27" s="11">
        <v>0</v>
      </c>
      <c r="E27" s="11">
        <v>0</v>
      </c>
      <c r="F27" s="11">
        <f t="shared" si="0"/>
        <v>0</v>
      </c>
      <c r="G27" s="11">
        <v>0</v>
      </c>
      <c r="H27" s="11">
        <v>0</v>
      </c>
      <c r="I27" s="11">
        <f t="shared" si="1"/>
        <v>0</v>
      </c>
    </row>
    <row r="28" spans="2:16" s="2" customFormat="1" ht="15" customHeight="1" x14ac:dyDescent="0.25">
      <c r="B28" s="29"/>
      <c r="C28" s="27" t="s">
        <v>67</v>
      </c>
      <c r="D28" s="11">
        <v>0</v>
      </c>
      <c r="E28" s="11">
        <v>18764</v>
      </c>
      <c r="F28" s="11">
        <f t="shared" si="0"/>
        <v>18764</v>
      </c>
      <c r="G28" s="11">
        <v>18764</v>
      </c>
      <c r="H28" s="11">
        <v>18764</v>
      </c>
      <c r="I28" s="11">
        <f t="shared" si="1"/>
        <v>0</v>
      </c>
    </row>
    <row r="29" spans="2:16" s="2" customFormat="1" ht="15" customHeight="1" x14ac:dyDescent="0.25">
      <c r="B29" s="130" t="s">
        <v>68</v>
      </c>
      <c r="C29" s="131"/>
      <c r="D29" s="28">
        <f>SUM(D30:D32)</f>
        <v>0</v>
      </c>
      <c r="E29" s="28">
        <f t="shared" ref="E29:H29" si="3">SUM(E30:E32)</f>
        <v>0</v>
      </c>
      <c r="F29" s="28">
        <f t="shared" si="0"/>
        <v>0</v>
      </c>
      <c r="G29" s="28">
        <f t="shared" si="3"/>
        <v>0</v>
      </c>
      <c r="H29" s="28">
        <f t="shared" si="3"/>
        <v>0</v>
      </c>
      <c r="I29" s="28">
        <f t="shared" si="1"/>
        <v>0</v>
      </c>
      <c r="J29" s="33"/>
      <c r="K29" s="33"/>
      <c r="L29" s="33"/>
      <c r="M29" s="33"/>
      <c r="N29" s="33"/>
      <c r="O29" s="33"/>
    </row>
    <row r="30" spans="2:16" s="2" customFormat="1" ht="15" customHeight="1" x14ac:dyDescent="0.25">
      <c r="B30" s="29"/>
      <c r="C30" s="27" t="s">
        <v>69</v>
      </c>
      <c r="D30" s="11">
        <v>0</v>
      </c>
      <c r="E30" s="11">
        <v>0</v>
      </c>
      <c r="F30" s="11">
        <f t="shared" si="0"/>
        <v>0</v>
      </c>
      <c r="G30" s="11">
        <v>0</v>
      </c>
      <c r="H30" s="11">
        <v>0</v>
      </c>
      <c r="I30" s="11">
        <f t="shared" si="1"/>
        <v>0</v>
      </c>
    </row>
    <row r="31" spans="2:16" s="2" customFormat="1" ht="15" customHeight="1" x14ac:dyDescent="0.25">
      <c r="B31" s="29"/>
      <c r="C31" s="27" t="s">
        <v>70</v>
      </c>
      <c r="D31" s="11">
        <v>0</v>
      </c>
      <c r="E31" s="11">
        <v>0</v>
      </c>
      <c r="F31" s="11">
        <f t="shared" si="0"/>
        <v>0</v>
      </c>
      <c r="G31" s="11">
        <v>0</v>
      </c>
      <c r="H31" s="11">
        <v>0</v>
      </c>
      <c r="I31" s="11">
        <f t="shared" si="1"/>
        <v>0</v>
      </c>
    </row>
    <row r="32" spans="2:16" s="2" customFormat="1" ht="15" customHeight="1" x14ac:dyDescent="0.25">
      <c r="B32" s="29"/>
      <c r="C32" s="27" t="s">
        <v>71</v>
      </c>
      <c r="D32" s="11">
        <v>0</v>
      </c>
      <c r="E32" s="11">
        <v>0</v>
      </c>
      <c r="F32" s="11">
        <f t="shared" si="0"/>
        <v>0</v>
      </c>
      <c r="G32" s="11">
        <v>0</v>
      </c>
      <c r="H32" s="11">
        <v>0</v>
      </c>
      <c r="I32" s="11">
        <f t="shared" si="1"/>
        <v>0</v>
      </c>
    </row>
    <row r="33" spans="1:9" s="2" customFormat="1" ht="15.95" customHeight="1" x14ac:dyDescent="0.25">
      <c r="B33" s="29"/>
      <c r="C33" s="27"/>
      <c r="D33" s="11"/>
      <c r="E33" s="11"/>
      <c r="F33" s="11"/>
      <c r="G33" s="11"/>
      <c r="H33" s="11"/>
      <c r="I33" s="11"/>
    </row>
    <row r="34" spans="1:9" s="22" customFormat="1" x14ac:dyDescent="0.25">
      <c r="A34" s="20"/>
      <c r="B34" s="30"/>
      <c r="C34" s="31" t="s">
        <v>72</v>
      </c>
      <c r="D34" s="32">
        <f>+D9+D19+D29</f>
        <v>35059603</v>
      </c>
      <c r="E34" s="32">
        <f t="shared" ref="E34:I34" si="4">+E9+E19+E29</f>
        <v>6399537</v>
      </c>
      <c r="F34" s="32">
        <f t="shared" si="4"/>
        <v>41459139</v>
      </c>
      <c r="G34" s="32">
        <f t="shared" si="4"/>
        <v>25253725</v>
      </c>
      <c r="H34" s="32">
        <f t="shared" si="4"/>
        <v>25150776</v>
      </c>
      <c r="I34" s="32">
        <f t="shared" si="4"/>
        <v>16205414</v>
      </c>
    </row>
    <row r="37" spans="1:9" x14ac:dyDescent="0.25">
      <c r="D37" s="23"/>
      <c r="E37" s="23"/>
      <c r="F37" s="23"/>
      <c r="G37" s="23"/>
      <c r="H37" s="23"/>
      <c r="I37" s="23"/>
    </row>
    <row r="38" spans="1:9" x14ac:dyDescent="0.25">
      <c r="D38" s="23"/>
      <c r="E38" s="23"/>
      <c r="F38" s="23"/>
      <c r="G38" s="23"/>
      <c r="H38" s="23"/>
      <c r="I38" s="23"/>
    </row>
    <row r="39" spans="1:9" x14ac:dyDescent="0.25">
      <c r="D39" s="23"/>
      <c r="E39" s="23"/>
      <c r="F39" s="23"/>
      <c r="G39" s="23"/>
      <c r="H39" s="23"/>
      <c r="I39" s="23"/>
    </row>
  </sheetData>
  <mergeCells count="11">
    <mergeCell ref="B9:C9"/>
    <mergeCell ref="B19:C19"/>
    <mergeCell ref="B29:C29"/>
    <mergeCell ref="B1:I1"/>
    <mergeCell ref="B2:I2"/>
    <mergeCell ref="B4:I4"/>
    <mergeCell ref="B5:I5"/>
    <mergeCell ref="B6:C8"/>
    <mergeCell ref="D6:H6"/>
    <mergeCell ref="I6:I7"/>
    <mergeCell ref="B3:I3"/>
  </mergeCells>
  <printOptions horizontalCentered="1"/>
  <pageMargins left="0.23622047244094491" right="0.23622047244094491" top="0.74803149606299213" bottom="0.74803149606299213" header="0" footer="0"/>
  <pageSetup scale="95" orientation="landscape" horizontalDpi="300" verticalDpi="300" r:id="rId1"/>
  <headerFooter>
    <oddFooter xml:space="preserve">&amp;R&amp;8Presupuestaria/&amp;P+1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9"/>
  <sheetViews>
    <sheetView view="pageBreakPreview" zoomScale="115" zoomScaleNormal="100" zoomScaleSheetLayoutView="115" workbookViewId="0">
      <selection activeCell="B5" sqref="B5:I5"/>
    </sheetView>
  </sheetViews>
  <sheetFormatPr baseColWidth="10" defaultRowHeight="15" x14ac:dyDescent="0.25"/>
  <cols>
    <col min="1" max="1" width="2.42578125" style="2" customWidth="1"/>
    <col min="2" max="2" width="4.5703125" style="14" customWidth="1"/>
    <col min="3" max="3" width="57.28515625" style="14" customWidth="1"/>
    <col min="4" max="9" width="12.7109375" style="14" customWidth="1"/>
  </cols>
  <sheetData>
    <row r="1" spans="2:16" ht="18" customHeight="1" x14ac:dyDescent="0.25">
      <c r="B1" s="120" t="s">
        <v>177</v>
      </c>
      <c r="C1" s="121"/>
      <c r="D1" s="121"/>
      <c r="E1" s="121"/>
      <c r="F1" s="121"/>
      <c r="G1" s="121"/>
      <c r="H1" s="121"/>
      <c r="I1" s="122"/>
    </row>
    <row r="2" spans="2:16" ht="18" customHeight="1" x14ac:dyDescent="0.25">
      <c r="B2" s="123" t="s">
        <v>182</v>
      </c>
      <c r="C2" s="124"/>
      <c r="D2" s="124"/>
      <c r="E2" s="124"/>
      <c r="F2" s="124"/>
      <c r="G2" s="124"/>
      <c r="H2" s="124"/>
      <c r="I2" s="125"/>
    </row>
    <row r="3" spans="2:16" ht="18" customHeight="1" x14ac:dyDescent="0.25">
      <c r="B3" s="123" t="s">
        <v>175</v>
      </c>
      <c r="C3" s="124"/>
      <c r="D3" s="124"/>
      <c r="E3" s="124"/>
      <c r="F3" s="124"/>
      <c r="G3" s="124"/>
      <c r="H3" s="124"/>
      <c r="I3" s="125"/>
    </row>
    <row r="4" spans="2:16" ht="18" customHeight="1" x14ac:dyDescent="0.25">
      <c r="B4" s="123" t="s">
        <v>18</v>
      </c>
      <c r="C4" s="124"/>
      <c r="D4" s="124"/>
      <c r="E4" s="124"/>
      <c r="F4" s="124"/>
      <c r="G4" s="124"/>
      <c r="H4" s="124"/>
      <c r="I4" s="125"/>
    </row>
    <row r="5" spans="2:16" ht="18" customHeight="1" thickBot="1" x14ac:dyDescent="0.3">
      <c r="B5" s="123" t="s">
        <v>186</v>
      </c>
      <c r="C5" s="124"/>
      <c r="D5" s="124"/>
      <c r="E5" s="124"/>
      <c r="F5" s="124"/>
      <c r="G5" s="124"/>
      <c r="H5" s="124"/>
      <c r="I5" s="125"/>
    </row>
    <row r="6" spans="2:16" ht="15.75" thickBot="1" x14ac:dyDescent="0.3">
      <c r="B6" s="134" t="s">
        <v>2</v>
      </c>
      <c r="C6" s="134"/>
      <c r="D6" s="135" t="s">
        <v>19</v>
      </c>
      <c r="E6" s="135"/>
      <c r="F6" s="135"/>
      <c r="G6" s="135"/>
      <c r="H6" s="135"/>
      <c r="I6" s="135" t="s">
        <v>4</v>
      </c>
    </row>
    <row r="7" spans="2:16" ht="22.5" x14ac:dyDescent="0.25">
      <c r="B7" s="118"/>
      <c r="C7" s="118"/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119"/>
    </row>
    <row r="8" spans="2:16" ht="11.25" customHeight="1" x14ac:dyDescent="0.25">
      <c r="B8" s="118"/>
      <c r="C8" s="118"/>
      <c r="D8" s="3">
        <v>1</v>
      </c>
      <c r="E8" s="3">
        <v>2</v>
      </c>
      <c r="F8" s="3" t="s">
        <v>10</v>
      </c>
      <c r="G8" s="3">
        <v>4</v>
      </c>
      <c r="H8" s="3">
        <v>5</v>
      </c>
      <c r="I8" s="3" t="s">
        <v>11</v>
      </c>
    </row>
    <row r="9" spans="2:16" s="2" customFormat="1" ht="15" customHeight="1" x14ac:dyDescent="0.25">
      <c r="B9" s="133" t="s">
        <v>73</v>
      </c>
      <c r="C9" s="133"/>
      <c r="D9" s="34">
        <f>SUM(D10:D16)</f>
        <v>0</v>
      </c>
      <c r="E9" s="34">
        <f t="shared" ref="E9:H9" si="0">SUM(E10:E16)</f>
        <v>0</v>
      </c>
      <c r="F9" s="34">
        <f>D9+E9</f>
        <v>0</v>
      </c>
      <c r="G9" s="34">
        <f t="shared" si="0"/>
        <v>0</v>
      </c>
      <c r="H9" s="34">
        <f t="shared" si="0"/>
        <v>0</v>
      </c>
      <c r="I9" s="34">
        <f>F9-G9</f>
        <v>0</v>
      </c>
      <c r="J9" s="33"/>
      <c r="K9" s="33"/>
      <c r="L9" s="33"/>
      <c r="M9" s="33"/>
      <c r="N9" s="33"/>
      <c r="O9" s="33"/>
      <c r="P9" s="33"/>
    </row>
    <row r="10" spans="2:16" s="2" customFormat="1" ht="15" customHeight="1" x14ac:dyDescent="0.25">
      <c r="B10" s="29"/>
      <c r="C10" s="27" t="s">
        <v>74</v>
      </c>
      <c r="D10" s="11">
        <v>0</v>
      </c>
      <c r="E10" s="11">
        <v>0</v>
      </c>
      <c r="F10" s="11">
        <f t="shared" ref="F10:F28" si="1">D10+E10</f>
        <v>0</v>
      </c>
      <c r="G10" s="11">
        <v>0</v>
      </c>
      <c r="H10" s="11">
        <v>0</v>
      </c>
      <c r="I10" s="11">
        <f t="shared" ref="I10:I28" si="2">F10-G10</f>
        <v>0</v>
      </c>
    </row>
    <row r="11" spans="2:16" s="2" customFormat="1" ht="15" customHeight="1" x14ac:dyDescent="0.25">
      <c r="B11" s="29"/>
      <c r="C11" s="27" t="s">
        <v>75</v>
      </c>
      <c r="D11" s="11">
        <v>0</v>
      </c>
      <c r="E11" s="11">
        <v>0</v>
      </c>
      <c r="F11" s="11">
        <f t="shared" si="1"/>
        <v>0</v>
      </c>
      <c r="G11" s="11">
        <v>0</v>
      </c>
      <c r="H11" s="11">
        <v>0</v>
      </c>
      <c r="I11" s="11">
        <f t="shared" si="2"/>
        <v>0</v>
      </c>
    </row>
    <row r="12" spans="2:16" s="2" customFormat="1" ht="15" customHeight="1" x14ac:dyDescent="0.25">
      <c r="B12" s="29"/>
      <c r="C12" s="27" t="s">
        <v>76</v>
      </c>
      <c r="D12" s="11">
        <v>0</v>
      </c>
      <c r="E12" s="11">
        <v>0</v>
      </c>
      <c r="F12" s="11">
        <f t="shared" si="1"/>
        <v>0</v>
      </c>
      <c r="G12" s="11">
        <v>0</v>
      </c>
      <c r="H12" s="11">
        <v>0</v>
      </c>
      <c r="I12" s="11">
        <f t="shared" si="2"/>
        <v>0</v>
      </c>
    </row>
    <row r="13" spans="2:16" s="2" customFormat="1" ht="15" customHeight="1" x14ac:dyDescent="0.25">
      <c r="B13" s="29"/>
      <c r="C13" s="27" t="s">
        <v>77</v>
      </c>
      <c r="D13" s="11">
        <v>0</v>
      </c>
      <c r="E13" s="11">
        <v>0</v>
      </c>
      <c r="F13" s="11">
        <f t="shared" si="1"/>
        <v>0</v>
      </c>
      <c r="G13" s="11">
        <v>0</v>
      </c>
      <c r="H13" s="11">
        <v>0</v>
      </c>
      <c r="I13" s="11">
        <f t="shared" si="2"/>
        <v>0</v>
      </c>
    </row>
    <row r="14" spans="2:16" s="2" customFormat="1" ht="15" customHeight="1" x14ac:dyDescent="0.25">
      <c r="B14" s="29"/>
      <c r="C14" s="27" t="s">
        <v>78</v>
      </c>
      <c r="D14" s="11">
        <v>0</v>
      </c>
      <c r="E14" s="11">
        <v>0</v>
      </c>
      <c r="F14" s="11">
        <f t="shared" si="1"/>
        <v>0</v>
      </c>
      <c r="G14" s="11">
        <v>0</v>
      </c>
      <c r="H14" s="11">
        <v>0</v>
      </c>
      <c r="I14" s="11">
        <f t="shared" si="2"/>
        <v>0</v>
      </c>
    </row>
    <row r="15" spans="2:16" s="2" customFormat="1" ht="15" customHeight="1" x14ac:dyDescent="0.25">
      <c r="B15" s="29"/>
      <c r="C15" s="27" t="s">
        <v>79</v>
      </c>
      <c r="D15" s="11">
        <v>0</v>
      </c>
      <c r="E15" s="11">
        <v>0</v>
      </c>
      <c r="F15" s="11">
        <f t="shared" si="1"/>
        <v>0</v>
      </c>
      <c r="G15" s="11">
        <v>0</v>
      </c>
      <c r="H15" s="11">
        <v>0</v>
      </c>
      <c r="I15" s="11">
        <f t="shared" si="2"/>
        <v>0</v>
      </c>
    </row>
    <row r="16" spans="2:16" s="2" customFormat="1" ht="15" customHeight="1" x14ac:dyDescent="0.25">
      <c r="B16" s="29"/>
      <c r="C16" s="27" t="s">
        <v>80</v>
      </c>
      <c r="D16" s="11">
        <v>0</v>
      </c>
      <c r="E16" s="11">
        <v>0</v>
      </c>
      <c r="F16" s="11">
        <f t="shared" si="1"/>
        <v>0</v>
      </c>
      <c r="G16" s="11">
        <v>0</v>
      </c>
      <c r="H16" s="11">
        <v>0</v>
      </c>
      <c r="I16" s="11">
        <f t="shared" si="2"/>
        <v>0</v>
      </c>
    </row>
    <row r="17" spans="1:15" s="2" customFormat="1" ht="15" customHeight="1" x14ac:dyDescent="0.25">
      <c r="B17" s="130" t="s">
        <v>81</v>
      </c>
      <c r="C17" s="131"/>
      <c r="D17" s="28">
        <f>SUM(D18:D20)</f>
        <v>0</v>
      </c>
      <c r="E17" s="28">
        <f t="shared" ref="E17:H17" si="3">SUM(E18:E20)</f>
        <v>0</v>
      </c>
      <c r="F17" s="28">
        <f t="shared" si="1"/>
        <v>0</v>
      </c>
      <c r="G17" s="28">
        <f t="shared" si="3"/>
        <v>0</v>
      </c>
      <c r="H17" s="28">
        <f t="shared" si="3"/>
        <v>0</v>
      </c>
      <c r="I17" s="28">
        <f t="shared" si="2"/>
        <v>0</v>
      </c>
      <c r="J17" s="33"/>
      <c r="K17" s="33"/>
      <c r="L17" s="33"/>
      <c r="M17" s="33"/>
      <c r="N17" s="33"/>
      <c r="O17" s="33"/>
    </row>
    <row r="18" spans="1:15" s="2" customFormat="1" ht="15" customHeight="1" x14ac:dyDescent="0.25">
      <c r="B18" s="29"/>
      <c r="C18" s="27" t="s">
        <v>16</v>
      </c>
      <c r="D18" s="11">
        <v>0</v>
      </c>
      <c r="E18" s="11">
        <v>0</v>
      </c>
      <c r="F18" s="11">
        <f t="shared" si="1"/>
        <v>0</v>
      </c>
      <c r="G18" s="11">
        <v>0</v>
      </c>
      <c r="H18" s="11">
        <v>0</v>
      </c>
      <c r="I18" s="11">
        <f t="shared" si="2"/>
        <v>0</v>
      </c>
    </row>
    <row r="19" spans="1:15" s="2" customFormat="1" ht="15" customHeight="1" x14ac:dyDescent="0.25">
      <c r="B19" s="29"/>
      <c r="C19" s="27" t="s">
        <v>82</v>
      </c>
      <c r="D19" s="11">
        <v>0</v>
      </c>
      <c r="E19" s="11">
        <v>0</v>
      </c>
      <c r="F19" s="11">
        <f t="shared" si="1"/>
        <v>0</v>
      </c>
      <c r="G19" s="11">
        <v>0</v>
      </c>
      <c r="H19" s="11">
        <v>0</v>
      </c>
      <c r="I19" s="11">
        <f t="shared" si="2"/>
        <v>0</v>
      </c>
    </row>
    <row r="20" spans="1:15" s="2" customFormat="1" ht="15" customHeight="1" x14ac:dyDescent="0.25">
      <c r="B20" s="29"/>
      <c r="C20" s="27" t="s">
        <v>83</v>
      </c>
      <c r="D20" s="11">
        <v>0</v>
      </c>
      <c r="E20" s="11">
        <v>0</v>
      </c>
      <c r="F20" s="11">
        <f t="shared" si="1"/>
        <v>0</v>
      </c>
      <c r="G20" s="11">
        <v>0</v>
      </c>
      <c r="H20" s="11">
        <v>0</v>
      </c>
      <c r="I20" s="11">
        <f t="shared" si="2"/>
        <v>0</v>
      </c>
    </row>
    <row r="21" spans="1:15" s="2" customFormat="1" ht="15" customHeight="1" x14ac:dyDescent="0.25">
      <c r="B21" s="130" t="s">
        <v>84</v>
      </c>
      <c r="C21" s="131"/>
      <c r="D21" s="28">
        <f>SUM(D22:D28)</f>
        <v>0</v>
      </c>
      <c r="E21" s="28">
        <f t="shared" ref="E21:H21" si="4">SUM(E22:E28)</f>
        <v>0</v>
      </c>
      <c r="F21" s="28">
        <f t="shared" si="1"/>
        <v>0</v>
      </c>
      <c r="G21" s="28">
        <f t="shared" si="4"/>
        <v>0</v>
      </c>
      <c r="H21" s="28">
        <f t="shared" si="4"/>
        <v>0</v>
      </c>
      <c r="I21" s="28">
        <f t="shared" si="2"/>
        <v>0</v>
      </c>
      <c r="J21" s="33"/>
      <c r="K21" s="33"/>
      <c r="L21" s="33"/>
      <c r="M21" s="33"/>
      <c r="N21" s="33"/>
      <c r="O21" s="33"/>
    </row>
    <row r="22" spans="1:15" s="2" customFormat="1" ht="15" customHeight="1" x14ac:dyDescent="0.25">
      <c r="B22" s="29"/>
      <c r="C22" s="27" t="s">
        <v>85</v>
      </c>
      <c r="D22" s="11">
        <v>0</v>
      </c>
      <c r="E22" s="11">
        <v>0</v>
      </c>
      <c r="F22" s="11">
        <f t="shared" si="1"/>
        <v>0</v>
      </c>
      <c r="G22" s="11">
        <v>0</v>
      </c>
      <c r="H22" s="11">
        <v>0</v>
      </c>
      <c r="I22" s="11">
        <f t="shared" si="2"/>
        <v>0</v>
      </c>
    </row>
    <row r="23" spans="1:15" s="2" customFormat="1" ht="15" customHeight="1" x14ac:dyDescent="0.25">
      <c r="B23" s="29"/>
      <c r="C23" s="27" t="s">
        <v>86</v>
      </c>
      <c r="D23" s="11">
        <v>0</v>
      </c>
      <c r="E23" s="11">
        <v>0</v>
      </c>
      <c r="F23" s="11">
        <f t="shared" si="1"/>
        <v>0</v>
      </c>
      <c r="G23" s="11">
        <v>0</v>
      </c>
      <c r="H23" s="11">
        <v>0</v>
      </c>
      <c r="I23" s="11">
        <f t="shared" si="2"/>
        <v>0</v>
      </c>
    </row>
    <row r="24" spans="1:15" s="2" customFormat="1" ht="15" customHeight="1" x14ac:dyDescent="0.25">
      <c r="B24" s="29"/>
      <c r="C24" s="27" t="s">
        <v>87</v>
      </c>
      <c r="D24" s="11">
        <v>0</v>
      </c>
      <c r="E24" s="11">
        <v>0</v>
      </c>
      <c r="F24" s="11">
        <f t="shared" si="1"/>
        <v>0</v>
      </c>
      <c r="G24" s="11">
        <v>0</v>
      </c>
      <c r="H24" s="11">
        <v>0</v>
      </c>
      <c r="I24" s="11">
        <f t="shared" si="2"/>
        <v>0</v>
      </c>
    </row>
    <row r="25" spans="1:15" s="2" customFormat="1" ht="15" customHeight="1" x14ac:dyDescent="0.25">
      <c r="B25" s="29"/>
      <c r="C25" s="27" t="s">
        <v>88</v>
      </c>
      <c r="D25" s="11">
        <v>0</v>
      </c>
      <c r="E25" s="11">
        <v>0</v>
      </c>
      <c r="F25" s="11">
        <f t="shared" si="1"/>
        <v>0</v>
      </c>
      <c r="G25" s="11">
        <v>0</v>
      </c>
      <c r="H25" s="11">
        <v>0</v>
      </c>
      <c r="I25" s="11">
        <f t="shared" si="2"/>
        <v>0</v>
      </c>
    </row>
    <row r="26" spans="1:15" ht="15" customHeight="1" x14ac:dyDescent="0.25">
      <c r="B26" s="29"/>
      <c r="C26" s="27" t="s">
        <v>89</v>
      </c>
      <c r="D26" s="11">
        <v>0</v>
      </c>
      <c r="E26" s="11">
        <v>0</v>
      </c>
      <c r="F26" s="11">
        <f t="shared" si="1"/>
        <v>0</v>
      </c>
      <c r="G26" s="11">
        <v>0</v>
      </c>
      <c r="H26" s="11">
        <v>0</v>
      </c>
      <c r="I26" s="11">
        <f t="shared" si="2"/>
        <v>0</v>
      </c>
    </row>
    <row r="27" spans="1:15" ht="15" customHeight="1" x14ac:dyDescent="0.25">
      <c r="B27" s="29"/>
      <c r="C27" s="27" t="s">
        <v>90</v>
      </c>
      <c r="D27" s="11">
        <v>0</v>
      </c>
      <c r="E27" s="11">
        <v>0</v>
      </c>
      <c r="F27" s="11">
        <f t="shared" si="1"/>
        <v>0</v>
      </c>
      <c r="G27" s="11">
        <v>0</v>
      </c>
      <c r="H27" s="11">
        <v>0</v>
      </c>
      <c r="I27" s="11">
        <f t="shared" si="2"/>
        <v>0</v>
      </c>
    </row>
    <row r="28" spans="1:15" ht="15" customHeight="1" x14ac:dyDescent="0.25">
      <c r="B28" s="29"/>
      <c r="C28" s="27" t="s">
        <v>91</v>
      </c>
      <c r="D28" s="11">
        <v>0</v>
      </c>
      <c r="E28" s="11">
        <v>0</v>
      </c>
      <c r="F28" s="11">
        <f t="shared" si="1"/>
        <v>0</v>
      </c>
      <c r="G28" s="11">
        <v>0</v>
      </c>
      <c r="H28" s="11">
        <v>0</v>
      </c>
      <c r="I28" s="11">
        <f t="shared" si="2"/>
        <v>0</v>
      </c>
    </row>
    <row r="29" spans="1:15" ht="15" customHeight="1" x14ac:dyDescent="0.25">
      <c r="B29" s="29"/>
      <c r="C29" s="27"/>
      <c r="D29" s="11"/>
      <c r="E29" s="11"/>
      <c r="F29" s="11"/>
      <c r="G29" s="11"/>
      <c r="H29" s="11"/>
      <c r="I29" s="11"/>
    </row>
    <row r="30" spans="1:15" ht="15" customHeight="1" x14ac:dyDescent="0.25">
      <c r="B30" s="29"/>
      <c r="C30" s="27"/>
      <c r="D30" s="11"/>
      <c r="E30" s="11"/>
      <c r="F30" s="11"/>
      <c r="G30" s="11"/>
      <c r="H30" s="11"/>
      <c r="I30" s="11"/>
    </row>
    <row r="31" spans="1:15" ht="15" customHeight="1" x14ac:dyDescent="0.25">
      <c r="B31" s="29"/>
      <c r="C31" s="27"/>
      <c r="D31" s="11"/>
      <c r="E31" s="11"/>
      <c r="F31" s="11"/>
      <c r="G31" s="11"/>
      <c r="H31" s="11"/>
      <c r="I31" s="11"/>
    </row>
    <row r="32" spans="1:15" s="22" customFormat="1" ht="15.95" customHeight="1" x14ac:dyDescent="0.25">
      <c r="A32" s="20"/>
      <c r="B32" s="30"/>
      <c r="C32" s="31" t="s">
        <v>92</v>
      </c>
      <c r="D32" s="32">
        <f>+D9+D17+D21</f>
        <v>0</v>
      </c>
      <c r="E32" s="32">
        <f t="shared" ref="E32:I32" si="5">+E9+E17+E21</f>
        <v>0</v>
      </c>
      <c r="F32" s="32">
        <f>+F9+F17+F21</f>
        <v>0</v>
      </c>
      <c r="G32" s="32">
        <f t="shared" si="5"/>
        <v>0</v>
      </c>
      <c r="H32" s="32">
        <f t="shared" si="5"/>
        <v>0</v>
      </c>
      <c r="I32" s="32">
        <f t="shared" si="5"/>
        <v>0</v>
      </c>
    </row>
    <row r="33" spans="2:10" ht="15.95" customHeight="1" x14ac:dyDescent="0.25">
      <c r="B33" s="30"/>
      <c r="C33" s="31" t="s">
        <v>93</v>
      </c>
      <c r="D33" s="32">
        <f>+'COGC.C'!D38+'COG C.C.(2)'!D34+'COG C.C. (3)'!D32</f>
        <v>109193778</v>
      </c>
      <c r="E33" s="32">
        <f>+'COGC.C'!E38+'COG C.C.(2)'!E34+'COG C.C. (3)'!E32-2</f>
        <v>5954509</v>
      </c>
      <c r="F33" s="32">
        <f>+'COGC.C'!F38+'COG C.C.(2)'!F34+'COG C.C. (3)'!F32-1</f>
        <v>115148287</v>
      </c>
      <c r="G33" s="32">
        <f>+'COGC.C'!G38+'COG C.C.(2)'!G34+'COG C.C. (3)'!G32</f>
        <v>79012152</v>
      </c>
      <c r="H33" s="32">
        <f>+'COGC.C'!H38+'COG C.C.(2)'!H34+'COG C.C. (3)'!H32-1</f>
        <v>76291446</v>
      </c>
      <c r="I33" s="32">
        <f>+'COGC.C'!I38+'COG C.C.(2)'!I34+'COG C.C. (3)'!I32</f>
        <v>36136135</v>
      </c>
      <c r="J33" s="25"/>
    </row>
    <row r="35" spans="2:10" x14ac:dyDescent="0.25">
      <c r="D35" s="23"/>
      <c r="E35" s="23"/>
      <c r="F35" s="23"/>
      <c r="G35" s="23"/>
      <c r="H35" s="23"/>
      <c r="I35" s="23"/>
    </row>
    <row r="36" spans="2:10" x14ac:dyDescent="0.25">
      <c r="D36" s="23"/>
      <c r="E36" s="23"/>
      <c r="F36" s="23"/>
      <c r="G36" s="23"/>
      <c r="H36" s="23"/>
      <c r="I36" s="23"/>
    </row>
    <row r="37" spans="2:10" x14ac:dyDescent="0.25">
      <c r="D37" s="23"/>
      <c r="E37" s="23"/>
      <c r="F37" s="23"/>
      <c r="G37" s="23"/>
      <c r="H37" s="23"/>
      <c r="I37" s="23"/>
    </row>
    <row r="38" spans="2:10" x14ac:dyDescent="0.25">
      <c r="D38" s="23"/>
      <c r="E38" s="23"/>
      <c r="F38" s="23"/>
      <c r="G38" s="23"/>
      <c r="H38" s="23"/>
      <c r="I38" s="23"/>
    </row>
    <row r="39" spans="2:10" x14ac:dyDescent="0.25">
      <c r="D39" s="23"/>
      <c r="E39" s="23"/>
      <c r="F39" s="23"/>
      <c r="G39" s="23"/>
      <c r="H39" s="23"/>
      <c r="I39" s="23"/>
    </row>
  </sheetData>
  <mergeCells count="11">
    <mergeCell ref="B9:C9"/>
    <mergeCell ref="B17:C17"/>
    <mergeCell ref="B21:C21"/>
    <mergeCell ref="B1:I1"/>
    <mergeCell ref="B2:I2"/>
    <mergeCell ref="B4:I4"/>
    <mergeCell ref="B5:I5"/>
    <mergeCell ref="B6:C8"/>
    <mergeCell ref="D6:H6"/>
    <mergeCell ref="I6:I7"/>
    <mergeCell ref="B3:I3"/>
  </mergeCells>
  <printOptions horizontalCentered="1"/>
  <pageMargins left="0.23622047244094491" right="0.23622047244094491" top="0.74803149606299213" bottom="0.74803149606299213" header="0" footer="0"/>
  <pageSetup scale="95" orientation="landscape" horizontalDpi="300" verticalDpi="300" r:id="rId1"/>
  <headerFooter>
    <oddFooter xml:space="preserve">&amp;R&amp;8Presupuestaria/&amp;P+1
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8"/>
  <sheetViews>
    <sheetView view="pageBreakPreview" zoomScaleNormal="100" zoomScaleSheetLayoutView="100" workbookViewId="0">
      <selection activeCell="C14" sqref="C14"/>
    </sheetView>
  </sheetViews>
  <sheetFormatPr baseColWidth="10" defaultRowHeight="15" x14ac:dyDescent="0.25"/>
  <cols>
    <col min="1" max="1" width="1.5703125" style="2" customWidth="1"/>
    <col min="2" max="2" width="4.5703125" style="47" customWidth="1"/>
    <col min="3" max="3" width="60.28515625" style="14" customWidth="1"/>
    <col min="4" max="9" width="12.7109375" style="14" customWidth="1"/>
    <col min="10" max="10" width="3.28515625" style="2" customWidth="1"/>
  </cols>
  <sheetData>
    <row r="1" spans="1:10" ht="18" customHeight="1" x14ac:dyDescent="0.25">
      <c r="B1" s="120" t="s">
        <v>177</v>
      </c>
      <c r="C1" s="121"/>
      <c r="D1" s="121"/>
      <c r="E1" s="121"/>
      <c r="F1" s="121"/>
      <c r="G1" s="121"/>
      <c r="H1" s="121"/>
      <c r="I1" s="122"/>
    </row>
    <row r="2" spans="1:10" ht="18" customHeight="1" x14ac:dyDescent="0.25">
      <c r="B2" s="123" t="s">
        <v>183</v>
      </c>
      <c r="C2" s="124"/>
      <c r="D2" s="124"/>
      <c r="E2" s="124"/>
      <c r="F2" s="124"/>
      <c r="G2" s="124"/>
      <c r="H2" s="124"/>
      <c r="I2" s="125"/>
    </row>
    <row r="3" spans="1:10" ht="18" customHeight="1" x14ac:dyDescent="0.25">
      <c r="B3" s="123" t="s">
        <v>0</v>
      </c>
      <c r="C3" s="124"/>
      <c r="D3" s="124"/>
      <c r="E3" s="124"/>
      <c r="F3" s="124"/>
      <c r="G3" s="124"/>
      <c r="H3" s="124"/>
      <c r="I3" s="125"/>
    </row>
    <row r="4" spans="1:10" ht="18" customHeight="1" x14ac:dyDescent="0.25">
      <c r="B4" s="123" t="s">
        <v>94</v>
      </c>
      <c r="C4" s="124"/>
      <c r="D4" s="124"/>
      <c r="E4" s="124"/>
      <c r="F4" s="124"/>
      <c r="G4" s="124"/>
      <c r="H4" s="124"/>
      <c r="I4" s="125"/>
    </row>
    <row r="5" spans="1:10" ht="18" customHeight="1" x14ac:dyDescent="0.25">
      <c r="B5" s="123" t="s">
        <v>186</v>
      </c>
      <c r="C5" s="124"/>
      <c r="D5" s="124"/>
      <c r="E5" s="124"/>
      <c r="F5" s="124"/>
      <c r="G5" s="124"/>
      <c r="H5" s="124"/>
      <c r="I5" s="125"/>
    </row>
    <row r="6" spans="1:10" x14ac:dyDescent="0.25">
      <c r="B6" s="118" t="s">
        <v>2</v>
      </c>
      <c r="C6" s="118"/>
      <c r="D6" s="119" t="s">
        <v>19</v>
      </c>
      <c r="E6" s="119"/>
      <c r="F6" s="119"/>
      <c r="G6" s="119"/>
      <c r="H6" s="119"/>
      <c r="I6" s="119" t="s">
        <v>4</v>
      </c>
    </row>
    <row r="7" spans="1:10" ht="22.5" x14ac:dyDescent="0.25">
      <c r="B7" s="118"/>
      <c r="C7" s="118"/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119"/>
    </row>
    <row r="8" spans="1:10" x14ac:dyDescent="0.25">
      <c r="B8" s="118"/>
      <c r="C8" s="118"/>
      <c r="D8" s="3">
        <v>1</v>
      </c>
      <c r="E8" s="3">
        <v>2</v>
      </c>
      <c r="F8" s="3" t="s">
        <v>10</v>
      </c>
      <c r="G8" s="3">
        <v>4</v>
      </c>
      <c r="H8" s="3">
        <v>5</v>
      </c>
      <c r="I8" s="3" t="s">
        <v>11</v>
      </c>
    </row>
    <row r="9" spans="1:10" ht="3" customHeight="1" x14ac:dyDescent="0.25">
      <c r="B9" s="35"/>
      <c r="C9" s="12"/>
      <c r="D9" s="36"/>
      <c r="E9" s="36"/>
      <c r="F9" s="36"/>
      <c r="G9" s="36"/>
      <c r="H9" s="36"/>
      <c r="I9" s="36"/>
    </row>
    <row r="10" spans="1:10" s="39" customFormat="1" ht="12" customHeight="1" x14ac:dyDescent="0.25">
      <c r="A10" s="37"/>
      <c r="B10" s="136" t="s">
        <v>95</v>
      </c>
      <c r="C10" s="137"/>
      <c r="D10" s="28">
        <f>SUM(D11:D18)</f>
        <v>0</v>
      </c>
      <c r="E10" s="28">
        <f t="shared" ref="E10:H10" si="0">SUM(E11:E18)</f>
        <v>0</v>
      </c>
      <c r="F10" s="28">
        <f t="shared" si="0"/>
        <v>0</v>
      </c>
      <c r="G10" s="28">
        <f t="shared" si="0"/>
        <v>0</v>
      </c>
      <c r="H10" s="28">
        <f t="shared" si="0"/>
        <v>0</v>
      </c>
      <c r="I10" s="28">
        <f>SUM(I11:I18)</f>
        <v>0</v>
      </c>
      <c r="J10" s="37"/>
    </row>
    <row r="11" spans="1:10" s="39" customFormat="1" ht="12" customHeight="1" x14ac:dyDescent="0.25">
      <c r="A11" s="37"/>
      <c r="B11" s="40"/>
      <c r="C11" s="41" t="s">
        <v>96</v>
      </c>
      <c r="D11" s="11">
        <v>0</v>
      </c>
      <c r="E11" s="11">
        <v>0</v>
      </c>
      <c r="F11" s="11">
        <f>D11+E11</f>
        <v>0</v>
      </c>
      <c r="G11" s="11">
        <v>0</v>
      </c>
      <c r="H11" s="11">
        <v>0</v>
      </c>
      <c r="I11" s="11">
        <f>F11-G11</f>
        <v>0</v>
      </c>
      <c r="J11" s="37"/>
    </row>
    <row r="12" spans="1:10" s="39" customFormat="1" ht="12" customHeight="1" x14ac:dyDescent="0.25">
      <c r="A12" s="37"/>
      <c r="B12" s="40"/>
      <c r="C12" s="41" t="s">
        <v>97</v>
      </c>
      <c r="D12" s="11">
        <v>0</v>
      </c>
      <c r="E12" s="11">
        <v>0</v>
      </c>
      <c r="F12" s="11">
        <f t="shared" ref="F12:F18" si="1">D12+E12</f>
        <v>0</v>
      </c>
      <c r="G12" s="11">
        <v>0</v>
      </c>
      <c r="H12" s="11">
        <v>0</v>
      </c>
      <c r="I12" s="11">
        <f>F12-G12</f>
        <v>0</v>
      </c>
      <c r="J12" s="37"/>
    </row>
    <row r="13" spans="1:10" s="39" customFormat="1" ht="12" customHeight="1" x14ac:dyDescent="0.25">
      <c r="A13" s="37"/>
      <c r="B13" s="40"/>
      <c r="C13" s="41" t="s">
        <v>98</v>
      </c>
      <c r="D13" s="11">
        <v>0</v>
      </c>
      <c r="E13" s="11">
        <v>0</v>
      </c>
      <c r="F13" s="11">
        <f t="shared" si="1"/>
        <v>0</v>
      </c>
      <c r="G13" s="11">
        <v>0</v>
      </c>
      <c r="H13" s="11">
        <v>0</v>
      </c>
      <c r="I13" s="11">
        <f t="shared" ref="I13:I18" si="2">F13-G13</f>
        <v>0</v>
      </c>
      <c r="J13" s="37"/>
    </row>
    <row r="14" spans="1:10" s="39" customFormat="1" ht="12" customHeight="1" x14ac:dyDescent="0.25">
      <c r="A14" s="37"/>
      <c r="B14" s="40"/>
      <c r="C14" s="41" t="s">
        <v>99</v>
      </c>
      <c r="D14" s="11">
        <v>0</v>
      </c>
      <c r="E14" s="11">
        <v>0</v>
      </c>
      <c r="F14" s="11">
        <f t="shared" si="1"/>
        <v>0</v>
      </c>
      <c r="G14" s="11">
        <v>0</v>
      </c>
      <c r="H14" s="11">
        <v>0</v>
      </c>
      <c r="I14" s="11">
        <f t="shared" si="2"/>
        <v>0</v>
      </c>
      <c r="J14" s="37"/>
    </row>
    <row r="15" spans="1:10" s="39" customFormat="1" ht="12" customHeight="1" x14ac:dyDescent="0.25">
      <c r="A15" s="37"/>
      <c r="B15" s="40"/>
      <c r="C15" s="41" t="s">
        <v>100</v>
      </c>
      <c r="D15" s="11">
        <v>0</v>
      </c>
      <c r="E15" s="11">
        <v>0</v>
      </c>
      <c r="F15" s="11">
        <f t="shared" si="1"/>
        <v>0</v>
      </c>
      <c r="G15" s="11">
        <v>0</v>
      </c>
      <c r="H15" s="11">
        <v>0</v>
      </c>
      <c r="I15" s="11">
        <f t="shared" si="2"/>
        <v>0</v>
      </c>
      <c r="J15" s="37"/>
    </row>
    <row r="16" spans="1:10" s="39" customFormat="1" ht="12" customHeight="1" x14ac:dyDescent="0.25">
      <c r="A16" s="37"/>
      <c r="B16" s="40"/>
      <c r="C16" s="41" t="s">
        <v>101</v>
      </c>
      <c r="D16" s="11">
        <v>0</v>
      </c>
      <c r="E16" s="11">
        <v>0</v>
      </c>
      <c r="F16" s="11">
        <f t="shared" si="1"/>
        <v>0</v>
      </c>
      <c r="G16" s="11">
        <v>0</v>
      </c>
      <c r="H16" s="11">
        <v>0</v>
      </c>
      <c r="I16" s="11">
        <f t="shared" si="2"/>
        <v>0</v>
      </c>
      <c r="J16" s="37"/>
    </row>
    <row r="17" spans="1:10" s="39" customFormat="1" ht="12" customHeight="1" x14ac:dyDescent="0.25">
      <c r="A17" s="37"/>
      <c r="B17" s="40"/>
      <c r="C17" s="41" t="s">
        <v>102</v>
      </c>
      <c r="D17" s="11">
        <v>0</v>
      </c>
      <c r="E17" s="11">
        <v>0</v>
      </c>
      <c r="F17" s="11">
        <f t="shared" si="1"/>
        <v>0</v>
      </c>
      <c r="G17" s="11">
        <v>0</v>
      </c>
      <c r="H17" s="11">
        <v>0</v>
      </c>
      <c r="I17" s="11">
        <f t="shared" si="2"/>
        <v>0</v>
      </c>
      <c r="J17" s="37"/>
    </row>
    <row r="18" spans="1:10" s="39" customFormat="1" ht="12" customHeight="1" x14ac:dyDescent="0.25">
      <c r="A18" s="37"/>
      <c r="B18" s="40"/>
      <c r="C18" s="41" t="s">
        <v>47</v>
      </c>
      <c r="D18" s="11">
        <v>0</v>
      </c>
      <c r="E18" s="11">
        <v>0</v>
      </c>
      <c r="F18" s="11">
        <f t="shared" si="1"/>
        <v>0</v>
      </c>
      <c r="G18" s="11">
        <v>0</v>
      </c>
      <c r="H18" s="11">
        <v>0</v>
      </c>
      <c r="I18" s="11">
        <f t="shared" si="2"/>
        <v>0</v>
      </c>
      <c r="J18" s="37"/>
    </row>
    <row r="19" spans="1:10" s="44" customFormat="1" ht="12" customHeight="1" x14ac:dyDescent="0.25">
      <c r="A19" s="43"/>
      <c r="B19" s="136" t="s">
        <v>103</v>
      </c>
      <c r="C19" s="137"/>
      <c r="D19" s="28">
        <f>SUM(D20:D26)</f>
        <v>109193778</v>
      </c>
      <c r="E19" s="28">
        <f t="shared" ref="E19:I19" si="3">SUM(E20:E26)</f>
        <v>5954509</v>
      </c>
      <c r="F19" s="28">
        <f t="shared" si="3"/>
        <v>115148287</v>
      </c>
      <c r="G19" s="28">
        <f t="shared" si="3"/>
        <v>79012152</v>
      </c>
      <c r="H19" s="28">
        <f t="shared" si="3"/>
        <v>76291446</v>
      </c>
      <c r="I19" s="28">
        <f t="shared" si="3"/>
        <v>36136135</v>
      </c>
      <c r="J19" s="43"/>
    </row>
    <row r="20" spans="1:10" s="39" customFormat="1" ht="12" customHeight="1" x14ac:dyDescent="0.25">
      <c r="A20" s="37"/>
      <c r="B20" s="40"/>
      <c r="C20" s="41" t="s">
        <v>104</v>
      </c>
      <c r="D20" s="62">
        <v>0</v>
      </c>
      <c r="E20" s="62">
        <v>0</v>
      </c>
      <c r="F20" s="62">
        <f>D20+E20</f>
        <v>0</v>
      </c>
      <c r="G20" s="62">
        <v>0</v>
      </c>
      <c r="H20" s="62">
        <v>0</v>
      </c>
      <c r="I20" s="62">
        <f>F20-G20</f>
        <v>0</v>
      </c>
      <c r="J20" s="37"/>
    </row>
    <row r="21" spans="1:10" s="39" customFormat="1" ht="12" customHeight="1" x14ac:dyDescent="0.25">
      <c r="A21" s="37"/>
      <c r="B21" s="40"/>
      <c r="C21" s="41" t="s">
        <v>105</v>
      </c>
      <c r="D21" s="62">
        <v>0</v>
      </c>
      <c r="E21" s="62">
        <v>0</v>
      </c>
      <c r="F21" s="62">
        <f t="shared" ref="F21:F26" si="4">D21+E21</f>
        <v>0</v>
      </c>
      <c r="G21" s="62">
        <v>0</v>
      </c>
      <c r="H21" s="62">
        <v>0</v>
      </c>
      <c r="I21" s="62">
        <f t="shared" ref="I21:I26" si="5">F21-G21</f>
        <v>0</v>
      </c>
      <c r="J21" s="37"/>
    </row>
    <row r="22" spans="1:10" s="39" customFormat="1" ht="12" customHeight="1" x14ac:dyDescent="0.25">
      <c r="A22" s="37"/>
      <c r="B22" s="40"/>
      <c r="C22" s="41" t="s">
        <v>106</v>
      </c>
      <c r="D22" s="62">
        <v>0</v>
      </c>
      <c r="E22" s="62">
        <v>0</v>
      </c>
      <c r="F22" s="62">
        <f t="shared" si="4"/>
        <v>0</v>
      </c>
      <c r="G22" s="62">
        <v>0</v>
      </c>
      <c r="H22" s="62">
        <v>0</v>
      </c>
      <c r="I22" s="62">
        <f t="shared" si="5"/>
        <v>0</v>
      </c>
      <c r="J22" s="37"/>
    </row>
    <row r="23" spans="1:10" s="39" customFormat="1" ht="12" customHeight="1" x14ac:dyDescent="0.25">
      <c r="A23" s="37"/>
      <c r="B23" s="40"/>
      <c r="C23" s="41" t="s">
        <v>107</v>
      </c>
      <c r="D23" s="62">
        <v>109193778</v>
      </c>
      <c r="E23" s="62">
        <v>5954509</v>
      </c>
      <c r="F23" s="62">
        <f t="shared" si="4"/>
        <v>115148287</v>
      </c>
      <c r="G23" s="62">
        <v>79012152</v>
      </c>
      <c r="H23" s="62">
        <v>76291446</v>
      </c>
      <c r="I23" s="62">
        <f t="shared" si="5"/>
        <v>36136135</v>
      </c>
      <c r="J23" s="37"/>
    </row>
    <row r="24" spans="1:10" s="39" customFormat="1" ht="12" customHeight="1" x14ac:dyDescent="0.25">
      <c r="A24" s="37"/>
      <c r="B24" s="40"/>
      <c r="C24" s="41" t="s">
        <v>108</v>
      </c>
      <c r="D24" s="62">
        <v>0</v>
      </c>
      <c r="E24" s="62">
        <v>0</v>
      </c>
      <c r="F24" s="62">
        <f t="shared" si="4"/>
        <v>0</v>
      </c>
      <c r="G24" s="62">
        <v>0</v>
      </c>
      <c r="H24" s="62">
        <v>0</v>
      </c>
      <c r="I24" s="62">
        <f t="shared" si="5"/>
        <v>0</v>
      </c>
      <c r="J24" s="37"/>
    </row>
    <row r="25" spans="1:10" s="39" customFormat="1" ht="12" customHeight="1" x14ac:dyDescent="0.25">
      <c r="A25" s="37"/>
      <c r="B25" s="40"/>
      <c r="C25" s="41" t="s">
        <v>109</v>
      </c>
      <c r="D25" s="62">
        <v>0</v>
      </c>
      <c r="E25" s="62">
        <v>0</v>
      </c>
      <c r="F25" s="62">
        <f t="shared" si="4"/>
        <v>0</v>
      </c>
      <c r="G25" s="62">
        <v>0</v>
      </c>
      <c r="H25" s="62">
        <v>0</v>
      </c>
      <c r="I25" s="62">
        <f t="shared" si="5"/>
        <v>0</v>
      </c>
      <c r="J25" s="37"/>
    </row>
    <row r="26" spans="1:10" s="39" customFormat="1" ht="12" customHeight="1" x14ac:dyDescent="0.25">
      <c r="A26" s="37"/>
      <c r="B26" s="40"/>
      <c r="C26" s="41" t="s">
        <v>110</v>
      </c>
      <c r="D26" s="62">
        <v>0</v>
      </c>
      <c r="E26" s="62">
        <v>0</v>
      </c>
      <c r="F26" s="62">
        <f t="shared" si="4"/>
        <v>0</v>
      </c>
      <c r="G26" s="62">
        <v>0</v>
      </c>
      <c r="H26" s="62">
        <v>0</v>
      </c>
      <c r="I26" s="62">
        <f t="shared" si="5"/>
        <v>0</v>
      </c>
      <c r="J26" s="37"/>
    </row>
    <row r="27" spans="1:10" s="44" customFormat="1" ht="12" customHeight="1" x14ac:dyDescent="0.25">
      <c r="A27" s="43"/>
      <c r="B27" s="136" t="s">
        <v>111</v>
      </c>
      <c r="C27" s="137"/>
      <c r="D27" s="63">
        <f>SUM(D28:D36)</f>
        <v>0</v>
      </c>
      <c r="E27" s="63">
        <f t="shared" ref="E27:I27" si="6">SUM(E28:E36)</f>
        <v>0</v>
      </c>
      <c r="F27" s="63">
        <f t="shared" si="6"/>
        <v>0</v>
      </c>
      <c r="G27" s="63">
        <f t="shared" si="6"/>
        <v>0</v>
      </c>
      <c r="H27" s="63">
        <f t="shared" si="6"/>
        <v>0</v>
      </c>
      <c r="I27" s="63">
        <f t="shared" si="6"/>
        <v>0</v>
      </c>
      <c r="J27" s="43"/>
    </row>
    <row r="28" spans="1:10" s="39" customFormat="1" ht="12" customHeight="1" x14ac:dyDescent="0.25">
      <c r="A28" s="37"/>
      <c r="B28" s="40"/>
      <c r="C28" s="41" t="s">
        <v>112</v>
      </c>
      <c r="D28" s="62">
        <v>0</v>
      </c>
      <c r="E28" s="62">
        <v>0</v>
      </c>
      <c r="F28" s="62">
        <f>D28+E28</f>
        <v>0</v>
      </c>
      <c r="G28" s="62">
        <v>0</v>
      </c>
      <c r="H28" s="62">
        <v>0</v>
      </c>
      <c r="I28" s="62">
        <f>F28-G28</f>
        <v>0</v>
      </c>
      <c r="J28" s="37"/>
    </row>
    <row r="29" spans="1:10" s="39" customFormat="1" ht="12" customHeight="1" x14ac:dyDescent="0.25">
      <c r="A29" s="37"/>
      <c r="B29" s="40"/>
      <c r="C29" s="41" t="s">
        <v>113</v>
      </c>
      <c r="D29" s="62">
        <v>0</v>
      </c>
      <c r="E29" s="62">
        <v>0</v>
      </c>
      <c r="F29" s="62">
        <f t="shared" ref="F29:F36" si="7">D29+E29</f>
        <v>0</v>
      </c>
      <c r="G29" s="62">
        <v>0</v>
      </c>
      <c r="H29" s="62">
        <v>0</v>
      </c>
      <c r="I29" s="62">
        <f t="shared" ref="I29:I36" si="8">F29-G29</f>
        <v>0</v>
      </c>
      <c r="J29" s="37"/>
    </row>
    <row r="30" spans="1:10" s="39" customFormat="1" ht="12" customHeight="1" x14ac:dyDescent="0.25">
      <c r="A30" s="37"/>
      <c r="B30" s="40"/>
      <c r="C30" s="41" t="s">
        <v>114</v>
      </c>
      <c r="D30" s="62">
        <v>0</v>
      </c>
      <c r="E30" s="62">
        <v>0</v>
      </c>
      <c r="F30" s="62">
        <f t="shared" si="7"/>
        <v>0</v>
      </c>
      <c r="G30" s="62">
        <v>0</v>
      </c>
      <c r="H30" s="62">
        <v>0</v>
      </c>
      <c r="I30" s="62">
        <f t="shared" si="8"/>
        <v>0</v>
      </c>
      <c r="J30" s="37"/>
    </row>
    <row r="31" spans="1:10" s="39" customFormat="1" ht="12" customHeight="1" x14ac:dyDescent="0.25">
      <c r="A31" s="37"/>
      <c r="B31" s="40"/>
      <c r="C31" s="41" t="s">
        <v>115</v>
      </c>
      <c r="D31" s="62">
        <v>0</v>
      </c>
      <c r="E31" s="62">
        <v>0</v>
      </c>
      <c r="F31" s="62">
        <f t="shared" si="7"/>
        <v>0</v>
      </c>
      <c r="G31" s="62">
        <v>0</v>
      </c>
      <c r="H31" s="62">
        <v>0</v>
      </c>
      <c r="I31" s="62">
        <f t="shared" si="8"/>
        <v>0</v>
      </c>
      <c r="J31" s="37"/>
    </row>
    <row r="32" spans="1:10" s="39" customFormat="1" ht="12" customHeight="1" x14ac:dyDescent="0.25">
      <c r="A32" s="37"/>
      <c r="B32" s="40"/>
      <c r="C32" s="41" t="s">
        <v>116</v>
      </c>
      <c r="D32" s="62">
        <v>0</v>
      </c>
      <c r="E32" s="62">
        <v>0</v>
      </c>
      <c r="F32" s="62">
        <f t="shared" si="7"/>
        <v>0</v>
      </c>
      <c r="G32" s="62">
        <v>0</v>
      </c>
      <c r="H32" s="62">
        <v>0</v>
      </c>
      <c r="I32" s="62">
        <f t="shared" si="8"/>
        <v>0</v>
      </c>
      <c r="J32" s="37"/>
    </row>
    <row r="33" spans="1:10" s="39" customFormat="1" ht="12" customHeight="1" x14ac:dyDescent="0.25">
      <c r="A33" s="37"/>
      <c r="B33" s="40"/>
      <c r="C33" s="41" t="s">
        <v>117</v>
      </c>
      <c r="D33" s="62">
        <v>0</v>
      </c>
      <c r="E33" s="62">
        <v>0</v>
      </c>
      <c r="F33" s="62">
        <f t="shared" si="7"/>
        <v>0</v>
      </c>
      <c r="G33" s="62">
        <v>0</v>
      </c>
      <c r="H33" s="62">
        <v>0</v>
      </c>
      <c r="I33" s="62">
        <f t="shared" si="8"/>
        <v>0</v>
      </c>
      <c r="J33" s="37"/>
    </row>
    <row r="34" spans="1:10" s="39" customFormat="1" ht="12" customHeight="1" x14ac:dyDescent="0.25">
      <c r="A34" s="37"/>
      <c r="B34" s="40"/>
      <c r="C34" s="41" t="s">
        <v>118</v>
      </c>
      <c r="D34" s="62">
        <v>0</v>
      </c>
      <c r="E34" s="62">
        <v>0</v>
      </c>
      <c r="F34" s="62">
        <f t="shared" si="7"/>
        <v>0</v>
      </c>
      <c r="G34" s="62">
        <v>0</v>
      </c>
      <c r="H34" s="62">
        <v>0</v>
      </c>
      <c r="I34" s="62">
        <f t="shared" si="8"/>
        <v>0</v>
      </c>
      <c r="J34" s="37"/>
    </row>
    <row r="35" spans="1:10" s="39" customFormat="1" ht="12" customHeight="1" x14ac:dyDescent="0.25">
      <c r="A35" s="37"/>
      <c r="B35" s="40"/>
      <c r="C35" s="41" t="s">
        <v>119</v>
      </c>
      <c r="D35" s="62">
        <v>0</v>
      </c>
      <c r="E35" s="62">
        <v>0</v>
      </c>
      <c r="F35" s="62">
        <f t="shared" si="7"/>
        <v>0</v>
      </c>
      <c r="G35" s="62">
        <v>0</v>
      </c>
      <c r="H35" s="62">
        <v>0</v>
      </c>
      <c r="I35" s="62">
        <f t="shared" si="8"/>
        <v>0</v>
      </c>
      <c r="J35" s="37"/>
    </row>
    <row r="36" spans="1:10" s="39" customFormat="1" ht="12" customHeight="1" x14ac:dyDescent="0.25">
      <c r="A36" s="37"/>
      <c r="B36" s="40"/>
      <c r="C36" s="41" t="s">
        <v>120</v>
      </c>
      <c r="D36" s="62">
        <v>0</v>
      </c>
      <c r="E36" s="62">
        <v>0</v>
      </c>
      <c r="F36" s="62">
        <f t="shared" si="7"/>
        <v>0</v>
      </c>
      <c r="G36" s="62">
        <v>0</v>
      </c>
      <c r="H36" s="62">
        <v>0</v>
      </c>
      <c r="I36" s="62">
        <f t="shared" si="8"/>
        <v>0</v>
      </c>
      <c r="J36" s="37"/>
    </row>
    <row r="37" spans="1:10" s="44" customFormat="1" ht="12" customHeight="1" x14ac:dyDescent="0.25">
      <c r="A37" s="43"/>
      <c r="B37" s="136" t="s">
        <v>121</v>
      </c>
      <c r="C37" s="137"/>
      <c r="D37" s="63">
        <f>SUM(D38:D41)</f>
        <v>0</v>
      </c>
      <c r="E37" s="63">
        <f t="shared" ref="E37:I37" si="9">SUM(E38:E41)</f>
        <v>0</v>
      </c>
      <c r="F37" s="63">
        <f t="shared" si="9"/>
        <v>0</v>
      </c>
      <c r="G37" s="63">
        <f t="shared" si="9"/>
        <v>0</v>
      </c>
      <c r="H37" s="63">
        <f t="shared" si="9"/>
        <v>0</v>
      </c>
      <c r="I37" s="63">
        <f t="shared" si="9"/>
        <v>0</v>
      </c>
      <c r="J37" s="43"/>
    </row>
    <row r="38" spans="1:10" s="39" customFormat="1" ht="12" customHeight="1" x14ac:dyDescent="0.25">
      <c r="A38" s="37"/>
      <c r="B38" s="40"/>
      <c r="C38" s="41" t="s">
        <v>122</v>
      </c>
      <c r="D38" s="62">
        <v>0</v>
      </c>
      <c r="E38" s="62">
        <v>0</v>
      </c>
      <c r="F38" s="62">
        <f>D38+E38</f>
        <v>0</v>
      </c>
      <c r="G38" s="62">
        <v>0</v>
      </c>
      <c r="H38" s="62">
        <v>0</v>
      </c>
      <c r="I38" s="62">
        <f>F38-G38</f>
        <v>0</v>
      </c>
      <c r="J38" s="37"/>
    </row>
    <row r="39" spans="1:10" s="39" customFormat="1" ht="21" customHeight="1" x14ac:dyDescent="0.25">
      <c r="A39" s="37"/>
      <c r="B39" s="40"/>
      <c r="C39" s="41" t="s">
        <v>123</v>
      </c>
      <c r="D39" s="62">
        <v>0</v>
      </c>
      <c r="E39" s="62">
        <v>0</v>
      </c>
      <c r="F39" s="62">
        <f t="shared" ref="F39:F41" si="10">D39+E39</f>
        <v>0</v>
      </c>
      <c r="G39" s="62">
        <v>0</v>
      </c>
      <c r="H39" s="62">
        <v>0</v>
      </c>
      <c r="I39" s="62">
        <f t="shared" ref="I39:I41" si="11">F39-G39</f>
        <v>0</v>
      </c>
      <c r="J39" s="37"/>
    </row>
    <row r="40" spans="1:10" s="39" customFormat="1" ht="12" customHeight="1" x14ac:dyDescent="0.25">
      <c r="A40" s="37"/>
      <c r="B40" s="40"/>
      <c r="C40" s="41" t="s">
        <v>124</v>
      </c>
      <c r="D40" s="62">
        <v>0</v>
      </c>
      <c r="E40" s="62">
        <v>0</v>
      </c>
      <c r="F40" s="62">
        <f t="shared" si="10"/>
        <v>0</v>
      </c>
      <c r="G40" s="62">
        <v>0</v>
      </c>
      <c r="H40" s="62">
        <v>0</v>
      </c>
      <c r="I40" s="62">
        <f t="shared" si="11"/>
        <v>0</v>
      </c>
      <c r="J40" s="37"/>
    </row>
    <row r="41" spans="1:10" s="39" customFormat="1" ht="12" customHeight="1" x14ac:dyDescent="0.25">
      <c r="A41" s="37"/>
      <c r="B41" s="40"/>
      <c r="C41" s="41" t="s">
        <v>125</v>
      </c>
      <c r="D41" s="62">
        <v>0</v>
      </c>
      <c r="E41" s="62">
        <v>0</v>
      </c>
      <c r="F41" s="62">
        <f t="shared" si="10"/>
        <v>0</v>
      </c>
      <c r="G41" s="62">
        <v>0</v>
      </c>
      <c r="H41" s="62">
        <v>0</v>
      </c>
      <c r="I41" s="62">
        <f t="shared" si="11"/>
        <v>0</v>
      </c>
      <c r="J41" s="37"/>
    </row>
    <row r="42" spans="1:10" x14ac:dyDescent="0.25">
      <c r="B42" s="45"/>
      <c r="C42" s="46" t="s">
        <v>17</v>
      </c>
      <c r="D42" s="64">
        <f>+D10+D19+D27+D37</f>
        <v>109193778</v>
      </c>
      <c r="E42" s="64">
        <f t="shared" ref="E42:H42" si="12">+E10+E19+E27+E37</f>
        <v>5954509</v>
      </c>
      <c r="F42" s="64">
        <f t="shared" si="12"/>
        <v>115148287</v>
      </c>
      <c r="G42" s="64">
        <f t="shared" si="12"/>
        <v>79012152</v>
      </c>
      <c r="H42" s="64">
        <f t="shared" si="12"/>
        <v>76291446</v>
      </c>
      <c r="I42" s="64">
        <f>+I10+I19+I27+I37</f>
        <v>36136135</v>
      </c>
    </row>
    <row r="43" spans="1:10" x14ac:dyDescent="0.25">
      <c r="D43" s="23"/>
      <c r="E43" s="23"/>
      <c r="F43" s="23"/>
      <c r="G43" s="23"/>
      <c r="H43" s="23"/>
      <c r="I43" s="23"/>
    </row>
    <row r="44" spans="1:10" x14ac:dyDescent="0.25">
      <c r="D44" s="23"/>
      <c r="E44" s="23"/>
      <c r="F44" s="23"/>
      <c r="G44" s="23"/>
      <c r="H44" s="23"/>
      <c r="I44" s="23"/>
    </row>
    <row r="48" spans="1:10" x14ac:dyDescent="0.25">
      <c r="D48" s="23"/>
      <c r="E48" s="23"/>
      <c r="F48" s="23"/>
      <c r="G48" s="23"/>
      <c r="H48" s="23"/>
      <c r="I48" s="23"/>
    </row>
  </sheetData>
  <mergeCells count="12">
    <mergeCell ref="B10:C10"/>
    <mergeCell ref="B19:C19"/>
    <mergeCell ref="B27:C27"/>
    <mergeCell ref="B37:C37"/>
    <mergeCell ref="B1:I1"/>
    <mergeCell ref="B2:I2"/>
    <mergeCell ref="B4:I4"/>
    <mergeCell ref="B5:I5"/>
    <mergeCell ref="B6:C8"/>
    <mergeCell ref="D6:H6"/>
    <mergeCell ref="I6:I7"/>
    <mergeCell ref="B3:I3"/>
  </mergeCells>
  <printOptions horizontalCentered="1"/>
  <pageMargins left="0.23622047244094491" right="0.23622047244094491" top="0.74803149606299213" bottom="0.74803149606299213" header="0" footer="0"/>
  <pageSetup scale="91" orientation="landscape" horizontalDpi="300" verticalDpi="300" r:id="rId1"/>
  <headerFooter>
    <oddFooter xml:space="preserve">&amp;R&amp;8Presupuestaria/&amp;P+1
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40"/>
  <sheetViews>
    <sheetView view="pageBreakPreview" zoomScaleNormal="100" zoomScaleSheetLayoutView="100" workbookViewId="0">
      <selection activeCell="C16" sqref="C16"/>
    </sheetView>
  </sheetViews>
  <sheetFormatPr baseColWidth="10" defaultRowHeight="15" x14ac:dyDescent="0.25"/>
  <cols>
    <col min="1" max="1" width="2.42578125" style="2" customWidth="1"/>
    <col min="2" max="2" width="7.7109375" style="14" customWidth="1"/>
    <col min="3" max="3" width="57.28515625" style="14" customWidth="1"/>
    <col min="4" max="9" width="12.7109375" style="14" customWidth="1"/>
  </cols>
  <sheetData>
    <row r="1" spans="2:12" ht="18" customHeight="1" x14ac:dyDescent="0.25">
      <c r="B1" s="120" t="s">
        <v>177</v>
      </c>
      <c r="C1" s="121"/>
      <c r="D1" s="121"/>
      <c r="E1" s="121"/>
      <c r="F1" s="121"/>
      <c r="G1" s="121"/>
      <c r="H1" s="121"/>
      <c r="I1" s="122"/>
    </row>
    <row r="2" spans="2:12" ht="18" customHeight="1" x14ac:dyDescent="0.25">
      <c r="B2" s="123" t="s">
        <v>184</v>
      </c>
      <c r="C2" s="124"/>
      <c r="D2" s="124"/>
      <c r="E2" s="124"/>
      <c r="F2" s="124"/>
      <c r="G2" s="124"/>
      <c r="H2" s="124"/>
      <c r="I2" s="125"/>
    </row>
    <row r="3" spans="2:12" ht="18" customHeight="1" x14ac:dyDescent="0.25">
      <c r="B3" s="123" t="s">
        <v>175</v>
      </c>
      <c r="C3" s="124"/>
      <c r="D3" s="124"/>
      <c r="E3" s="124"/>
      <c r="F3" s="124"/>
      <c r="G3" s="124"/>
      <c r="H3" s="124"/>
      <c r="I3" s="125"/>
    </row>
    <row r="4" spans="2:12" ht="18" customHeight="1" x14ac:dyDescent="0.25">
      <c r="B4" s="123" t="s">
        <v>126</v>
      </c>
      <c r="C4" s="124"/>
      <c r="D4" s="124"/>
      <c r="E4" s="124"/>
      <c r="F4" s="124"/>
      <c r="G4" s="124"/>
      <c r="H4" s="124"/>
      <c r="I4" s="125"/>
    </row>
    <row r="5" spans="2:12" ht="18" customHeight="1" thickBot="1" x14ac:dyDescent="0.3">
      <c r="B5" s="123" t="s">
        <v>186</v>
      </c>
      <c r="C5" s="124"/>
      <c r="D5" s="124"/>
      <c r="E5" s="124"/>
      <c r="F5" s="124"/>
      <c r="G5" s="124"/>
      <c r="H5" s="124"/>
      <c r="I5" s="125"/>
    </row>
    <row r="6" spans="2:12" ht="15.75" thickBot="1" x14ac:dyDescent="0.3">
      <c r="B6" s="134" t="s">
        <v>2</v>
      </c>
      <c r="C6" s="134"/>
      <c r="D6" s="135" t="s">
        <v>19</v>
      </c>
      <c r="E6" s="135"/>
      <c r="F6" s="135"/>
      <c r="G6" s="135"/>
      <c r="H6" s="135"/>
      <c r="I6" s="135" t="s">
        <v>4</v>
      </c>
    </row>
    <row r="7" spans="2:12" ht="23.25" thickBot="1" x14ac:dyDescent="0.3">
      <c r="B7" s="134"/>
      <c r="C7" s="134"/>
      <c r="D7" s="48" t="s">
        <v>5</v>
      </c>
      <c r="E7" s="48" t="s">
        <v>6</v>
      </c>
      <c r="F7" s="48" t="s">
        <v>7</v>
      </c>
      <c r="G7" s="48" t="s">
        <v>8</v>
      </c>
      <c r="H7" s="48" t="s">
        <v>9</v>
      </c>
      <c r="I7" s="135"/>
    </row>
    <row r="8" spans="2:12" ht="11.25" customHeight="1" x14ac:dyDescent="0.25">
      <c r="B8" s="138"/>
      <c r="C8" s="138"/>
      <c r="D8" s="49">
        <v>1</v>
      </c>
      <c r="E8" s="49">
        <v>2</v>
      </c>
      <c r="F8" s="49" t="s">
        <v>10</v>
      </c>
      <c r="G8" s="49">
        <v>4</v>
      </c>
      <c r="H8" s="49">
        <v>5</v>
      </c>
      <c r="I8" s="49" t="s">
        <v>11</v>
      </c>
    </row>
    <row r="9" spans="2:12" ht="15" customHeight="1" x14ac:dyDescent="0.25">
      <c r="B9" s="130"/>
      <c r="C9" s="131"/>
      <c r="D9" s="28"/>
      <c r="E9" s="28"/>
      <c r="F9" s="28"/>
      <c r="G9" s="28"/>
      <c r="H9" s="28"/>
      <c r="I9" s="28"/>
    </row>
    <row r="10" spans="2:12" ht="20.100000000000001" customHeight="1" x14ac:dyDescent="0.25">
      <c r="B10" s="50">
        <v>11</v>
      </c>
      <c r="C10" s="51" t="s">
        <v>127</v>
      </c>
      <c r="D10" s="28">
        <v>0</v>
      </c>
      <c r="E10" s="28">
        <v>0</v>
      </c>
      <c r="F10" s="28">
        <f>+D10-E10</f>
        <v>0</v>
      </c>
      <c r="G10" s="28">
        <v>0</v>
      </c>
      <c r="H10" s="28">
        <v>0</v>
      </c>
      <c r="I10" s="28">
        <f>+F10-G10</f>
        <v>0</v>
      </c>
    </row>
    <row r="11" spans="2:12" ht="15" customHeight="1" x14ac:dyDescent="0.25">
      <c r="B11" s="50"/>
      <c r="C11" s="51"/>
      <c r="D11" s="28"/>
      <c r="E11" s="114"/>
      <c r="F11" s="28"/>
      <c r="G11" s="28"/>
      <c r="H11" s="28"/>
      <c r="I11" s="28"/>
      <c r="L11" s="111"/>
    </row>
    <row r="12" spans="2:12" ht="15" customHeight="1" x14ac:dyDescent="0.25">
      <c r="B12" s="50"/>
      <c r="C12" s="51"/>
      <c r="D12" s="28"/>
      <c r="E12" s="28"/>
      <c r="F12" s="28"/>
      <c r="G12" s="28"/>
      <c r="H12" s="28"/>
      <c r="I12" s="28"/>
      <c r="L12" s="112"/>
    </row>
    <row r="13" spans="2:12" ht="20.100000000000001" customHeight="1" x14ac:dyDescent="0.25">
      <c r="B13" s="50"/>
      <c r="C13" s="51"/>
      <c r="D13" s="28"/>
      <c r="E13" s="28"/>
      <c r="F13" s="28"/>
      <c r="G13" s="28"/>
      <c r="H13" s="28"/>
      <c r="I13" s="28"/>
      <c r="L13" s="113"/>
    </row>
    <row r="14" spans="2:12" ht="15" customHeight="1" x14ac:dyDescent="0.25">
      <c r="B14" s="50">
        <v>15</v>
      </c>
      <c r="C14" s="51" t="s">
        <v>168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L14" s="112"/>
    </row>
    <row r="15" spans="2:12" ht="15" customHeight="1" x14ac:dyDescent="0.25">
      <c r="B15" s="50"/>
      <c r="C15" s="51"/>
      <c r="D15" s="28"/>
      <c r="E15" s="28"/>
      <c r="F15" s="28"/>
      <c r="G15" s="28"/>
      <c r="H15" s="28"/>
      <c r="I15" s="28"/>
      <c r="L15" s="113"/>
    </row>
    <row r="16" spans="2:12" ht="20.100000000000001" customHeight="1" x14ac:dyDescent="0.25">
      <c r="B16" s="50"/>
      <c r="C16" s="51"/>
      <c r="D16" s="28"/>
      <c r="E16" s="28"/>
      <c r="F16" s="28"/>
      <c r="G16" s="28"/>
      <c r="H16" s="28"/>
      <c r="I16" s="28"/>
      <c r="L16" s="112"/>
    </row>
    <row r="17" spans="2:12" ht="15" customHeight="1" x14ac:dyDescent="0.25">
      <c r="B17" s="50"/>
      <c r="C17" s="51"/>
      <c r="D17" s="28"/>
      <c r="E17" s="28"/>
      <c r="F17" s="28"/>
      <c r="G17" s="28"/>
      <c r="H17" s="28"/>
      <c r="I17" s="28"/>
      <c r="L17" s="113"/>
    </row>
    <row r="18" spans="2:12" ht="15" customHeight="1" x14ac:dyDescent="0.25">
      <c r="B18" s="50">
        <v>16</v>
      </c>
      <c r="C18" s="51" t="s">
        <v>169</v>
      </c>
      <c r="D18" s="28">
        <v>97109579</v>
      </c>
      <c r="E18" s="28">
        <v>3841335.54</v>
      </c>
      <c r="F18" s="28">
        <f>+D18+E18</f>
        <v>100950914.54000001</v>
      </c>
      <c r="G18" s="28">
        <v>68081302.930000007</v>
      </c>
      <c r="H18" s="28">
        <v>65402097.359999999</v>
      </c>
      <c r="I18" s="28">
        <f>+F18-G18</f>
        <v>32869611.609999999</v>
      </c>
      <c r="L18" s="112"/>
    </row>
    <row r="19" spans="2:12" ht="20.100000000000001" customHeight="1" x14ac:dyDescent="0.25">
      <c r="B19" s="50"/>
      <c r="C19" s="51"/>
      <c r="D19" s="28"/>
      <c r="E19" s="28"/>
      <c r="F19" s="28"/>
      <c r="G19" s="28"/>
      <c r="H19" s="28"/>
      <c r="I19" s="28"/>
      <c r="L19" s="113"/>
    </row>
    <row r="20" spans="2:12" ht="15" customHeight="1" x14ac:dyDescent="0.25">
      <c r="B20" s="50"/>
      <c r="C20" s="51"/>
      <c r="D20" s="28"/>
      <c r="E20" s="28"/>
      <c r="F20" s="28"/>
      <c r="G20" s="28"/>
      <c r="H20" s="28"/>
      <c r="I20" s="28"/>
      <c r="L20" s="112"/>
    </row>
    <row r="21" spans="2:12" ht="15" customHeight="1" x14ac:dyDescent="0.25">
      <c r="B21" s="50"/>
      <c r="C21" s="51"/>
      <c r="D21" s="28"/>
      <c r="E21" s="28"/>
      <c r="F21" s="28"/>
      <c r="G21" s="28"/>
      <c r="H21" s="28"/>
      <c r="I21" s="28"/>
      <c r="L21" s="113"/>
    </row>
    <row r="22" spans="2:12" ht="20.100000000000001" customHeight="1" x14ac:dyDescent="0.25">
      <c r="B22" s="50">
        <v>17</v>
      </c>
      <c r="C22" s="51" t="s">
        <v>166</v>
      </c>
      <c r="D22" s="28">
        <v>12084198.75</v>
      </c>
      <c r="E22" s="28">
        <v>2113173.2799999998</v>
      </c>
      <c r="F22" s="28">
        <v>14197372.279999999</v>
      </c>
      <c r="G22" s="28">
        <v>10930849.1</v>
      </c>
      <c r="H22" s="28">
        <v>10889349.1</v>
      </c>
      <c r="I22" s="28">
        <f>+F22-G22</f>
        <v>3266523.1799999997</v>
      </c>
      <c r="L22" s="112"/>
    </row>
    <row r="23" spans="2:12" ht="15" customHeight="1" x14ac:dyDescent="0.25">
      <c r="B23" s="50"/>
      <c r="C23" s="51"/>
      <c r="D23" s="28"/>
      <c r="E23" s="28"/>
      <c r="F23" s="28"/>
      <c r="G23" s="28"/>
      <c r="H23" s="28"/>
      <c r="I23" s="28"/>
      <c r="L23" s="113"/>
    </row>
    <row r="24" spans="2:12" ht="15" customHeight="1" x14ac:dyDescent="0.25">
      <c r="B24" s="50"/>
      <c r="C24" s="51"/>
      <c r="D24" s="28"/>
      <c r="E24" s="28"/>
      <c r="F24" s="28"/>
      <c r="G24" s="28"/>
      <c r="H24" s="28"/>
      <c r="I24" s="28"/>
      <c r="L24" s="112"/>
    </row>
    <row r="25" spans="2:12" ht="20.100000000000001" customHeight="1" x14ac:dyDescent="0.25">
      <c r="B25" s="50"/>
      <c r="C25" s="51"/>
      <c r="D25" s="28"/>
      <c r="E25" s="28"/>
      <c r="F25" s="28"/>
      <c r="G25" s="28"/>
      <c r="H25" s="28"/>
      <c r="I25" s="28"/>
      <c r="L25" s="113"/>
    </row>
    <row r="26" spans="2:12" ht="15" customHeight="1" x14ac:dyDescent="0.25">
      <c r="B26" s="50">
        <v>25</v>
      </c>
      <c r="C26" s="51" t="s">
        <v>170</v>
      </c>
      <c r="D26" s="28">
        <v>0</v>
      </c>
      <c r="E26" s="28">
        <v>0</v>
      </c>
      <c r="F26" s="28">
        <f>+D26-E26</f>
        <v>0</v>
      </c>
      <c r="G26" s="28">
        <v>0</v>
      </c>
      <c r="H26" s="28">
        <v>0</v>
      </c>
      <c r="I26" s="28">
        <f>+F26-G26</f>
        <v>0</v>
      </c>
    </row>
    <row r="27" spans="2:12" ht="15" customHeight="1" x14ac:dyDescent="0.25">
      <c r="B27" s="50"/>
      <c r="C27" s="51"/>
      <c r="D27" s="28"/>
      <c r="E27" s="28"/>
      <c r="F27" s="28"/>
      <c r="G27" s="28"/>
      <c r="H27" s="28"/>
      <c r="I27" s="28"/>
    </row>
    <row r="28" spans="2:12" ht="20.100000000000001" customHeight="1" x14ac:dyDescent="0.25">
      <c r="B28" s="50"/>
      <c r="C28" s="51"/>
      <c r="D28" s="28"/>
      <c r="E28" s="28"/>
      <c r="F28" s="28"/>
      <c r="G28" s="28"/>
      <c r="H28" s="28"/>
      <c r="I28" s="28"/>
    </row>
    <row r="29" spans="2:12" ht="15.75" customHeight="1" x14ac:dyDescent="0.25">
      <c r="B29" s="50"/>
      <c r="C29" s="51"/>
      <c r="D29" s="28"/>
      <c r="E29" s="28"/>
      <c r="F29" s="28"/>
      <c r="G29" s="28"/>
      <c r="H29" s="28"/>
      <c r="I29" s="28"/>
    </row>
    <row r="30" spans="2:12" ht="17.25" customHeight="1" x14ac:dyDescent="0.25">
      <c r="B30" s="50">
        <v>27</v>
      </c>
      <c r="C30" s="51" t="s">
        <v>167</v>
      </c>
      <c r="D30" s="28">
        <v>0</v>
      </c>
      <c r="E30" s="28">
        <v>0</v>
      </c>
      <c r="F30" s="28">
        <f>+D30-E30</f>
        <v>0</v>
      </c>
      <c r="G30" s="28">
        <v>0</v>
      </c>
      <c r="H30" s="28">
        <v>0</v>
      </c>
      <c r="I30" s="28">
        <f>+F30-G30</f>
        <v>0</v>
      </c>
    </row>
    <row r="31" spans="2:12" ht="15" customHeight="1" x14ac:dyDescent="0.25">
      <c r="B31" s="50"/>
      <c r="C31" s="51"/>
      <c r="D31" s="28"/>
      <c r="E31" s="28"/>
      <c r="F31" s="28"/>
      <c r="G31" s="28"/>
      <c r="H31" s="28"/>
      <c r="I31" s="28"/>
    </row>
    <row r="32" spans="2:12" ht="15" customHeight="1" x14ac:dyDescent="0.25">
      <c r="B32" s="50"/>
      <c r="C32" s="51"/>
      <c r="D32" s="28"/>
      <c r="E32" s="28"/>
      <c r="F32" s="28"/>
      <c r="G32" s="28"/>
      <c r="H32" s="28"/>
      <c r="I32" s="28"/>
    </row>
    <row r="33" spans="2:9" x14ac:dyDescent="0.25">
      <c r="B33" s="50"/>
      <c r="C33" s="51"/>
      <c r="D33" s="28"/>
      <c r="E33" s="28"/>
      <c r="F33" s="28"/>
      <c r="G33" s="28"/>
      <c r="H33" s="28"/>
      <c r="I33" s="28"/>
    </row>
    <row r="34" spans="2:9" x14ac:dyDescent="0.25">
      <c r="B34" s="50"/>
      <c r="C34" s="51"/>
      <c r="D34" s="28"/>
      <c r="E34" s="28"/>
      <c r="F34" s="28"/>
      <c r="G34" s="28"/>
      <c r="H34" s="28"/>
      <c r="I34" s="28"/>
    </row>
    <row r="35" spans="2:9" x14ac:dyDescent="0.25">
      <c r="B35" s="50"/>
      <c r="C35" s="51"/>
      <c r="D35" s="28"/>
      <c r="E35" s="28"/>
      <c r="F35" s="28"/>
      <c r="G35" s="28"/>
      <c r="H35" s="28"/>
      <c r="I35" s="28"/>
    </row>
    <row r="36" spans="2:9" x14ac:dyDescent="0.25">
      <c r="B36" s="30"/>
      <c r="C36" s="31" t="s">
        <v>128</v>
      </c>
      <c r="D36" s="32">
        <f>+D10+D14+D18+D22+D26+D30</f>
        <v>109193777.75</v>
      </c>
      <c r="E36" s="32">
        <f t="shared" ref="E36:I36" si="0">+E10+E14+E18+E22+E26+E30</f>
        <v>5954508.8200000003</v>
      </c>
      <c r="F36" s="32">
        <f t="shared" si="0"/>
        <v>115148286.82000001</v>
      </c>
      <c r="G36" s="32">
        <f t="shared" si="0"/>
        <v>79012152.030000001</v>
      </c>
      <c r="H36" s="32">
        <f>+H10+H14+H18+H22+H26+H30</f>
        <v>76291446.459999993</v>
      </c>
      <c r="I36" s="32">
        <f t="shared" si="0"/>
        <v>36136134.789999999</v>
      </c>
    </row>
    <row r="40" spans="2:9" x14ac:dyDescent="0.25">
      <c r="G40" s="23"/>
    </row>
  </sheetData>
  <mergeCells count="9">
    <mergeCell ref="B9:C9"/>
    <mergeCell ref="B4:I4"/>
    <mergeCell ref="B1:I1"/>
    <mergeCell ref="B2:I2"/>
    <mergeCell ref="B5:I5"/>
    <mergeCell ref="B6:C8"/>
    <mergeCell ref="D6:H6"/>
    <mergeCell ref="I6:I7"/>
    <mergeCell ref="B3:I3"/>
  </mergeCells>
  <printOptions horizontalCentered="1"/>
  <pageMargins left="0.23622047244094491" right="0.23622047244094491" top="0.74803149606299213" bottom="0.74803149606299213" header="0" footer="0"/>
  <pageSetup scale="84" orientation="landscape" r:id="rId1"/>
  <headerFooter>
    <oddFooter xml:space="preserve">&amp;R&amp;8Presupuestaria/&amp;P+1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EAI</vt:lpstr>
      <vt:lpstr>CLAS.ADMVA. (1)</vt:lpstr>
      <vt:lpstr>CLAS.ADMVA.</vt:lpstr>
      <vt:lpstr>CTG</vt:lpstr>
      <vt:lpstr>COGC.C</vt:lpstr>
      <vt:lpstr>COG C.C.(2)</vt:lpstr>
      <vt:lpstr>COG C.C. (3)</vt:lpstr>
      <vt:lpstr>CFG</vt:lpstr>
      <vt:lpstr>FTE.</vt:lpstr>
      <vt:lpstr>End Neto</vt:lpstr>
      <vt:lpstr>Int</vt:lpstr>
      <vt:lpstr>CFG!Área_de_impresión</vt:lpstr>
      <vt:lpstr>CLAS.ADMVA.!Área_de_impresión</vt:lpstr>
      <vt:lpstr>'CLAS.ADMVA. (1)'!Área_de_impresión</vt:lpstr>
      <vt:lpstr>'COG C.C. (3)'!Área_de_impresión</vt:lpstr>
      <vt:lpstr>'COG C.C.(2)'!Área_de_impresión</vt:lpstr>
      <vt:lpstr>COGC.C!Área_de_impresión</vt:lpstr>
      <vt:lpstr>CTG!Área_de_impresión</vt:lpstr>
      <vt:lpstr>'End Neto'!Área_de_impresión</vt:lpstr>
      <vt:lpstr>FTE.!Área_de_impresión</vt:lpstr>
      <vt:lpstr>Int!Área_de_impresión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INFORMATICA</cp:lastModifiedBy>
  <cp:lastPrinted>2019-08-06T19:36:07Z</cp:lastPrinted>
  <dcterms:created xsi:type="dcterms:W3CDTF">2016-12-12T16:31:24Z</dcterms:created>
  <dcterms:modified xsi:type="dcterms:W3CDTF">2019-08-06T19:38:19Z</dcterms:modified>
</cp:coreProperties>
</file>